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13_ncr:1_{3666679F-A04E-401A-A2F1-D837FF50919A}" xr6:coauthVersionLast="47" xr6:coauthVersionMax="47" xr10:uidLastSave="{00000000-0000-0000-0000-000000000000}"/>
  <bookViews>
    <workbookView showVerticalScroll="0" xWindow="28680" yWindow="-120" windowWidth="29040" windowHeight="15840" tabRatio="791" xr2:uid="{00000000-000D-0000-FFFF-FFFF00000000}"/>
  </bookViews>
  <sheets>
    <sheet name="6.1.1" sheetId="69" r:id="rId1"/>
    <sheet name="6.2.1" sheetId="70" r:id="rId2"/>
    <sheet name="6.3.1" sheetId="71" r:id="rId3"/>
    <sheet name="6.4.1" sheetId="72" r:id="rId4"/>
    <sheet name="6.5.1" sheetId="160" r:id="rId5"/>
    <sheet name="6.6" sheetId="112" r:id="rId6"/>
    <sheet name="6.7.1" sheetId="76" r:id="rId7"/>
    <sheet name="6.8.1" sheetId="77" r:id="rId8"/>
    <sheet name="6.9.1" sheetId="78" r:id="rId9"/>
    <sheet name="6.10.1" sheetId="79" r:id="rId10"/>
    <sheet name="6.11.1" sheetId="146" r:id="rId11"/>
    <sheet name="6.12.1" sheetId="35" r:id="rId12"/>
    <sheet name="6.13" sheetId="82" r:id="rId13"/>
    <sheet name="6.14" sheetId="157" r:id="rId14"/>
    <sheet name="6.15" sheetId="158" r:id="rId15"/>
    <sheet name="6.16" sheetId="159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 localSheetId="13">#REF!</definedName>
    <definedName name="\A" localSheetId="14">#REF!</definedName>
    <definedName name="\A" localSheetId="15">#REF!</definedName>
    <definedName name="\A" localSheetId="4">#REF!</definedName>
    <definedName name="\A">#REF!</definedName>
    <definedName name="\B" localSheetId="13">#REF!</definedName>
    <definedName name="\B" localSheetId="14">#REF!</definedName>
    <definedName name="\B" localSheetId="15">#REF!</definedName>
    <definedName name="\B" localSheetId="4">#REF!</definedName>
    <definedName name="\B">#REF!</definedName>
    <definedName name="\C" localSheetId="13">#REF!</definedName>
    <definedName name="\C" localSheetId="14">#REF!</definedName>
    <definedName name="\C" localSheetId="15">#REF!</definedName>
    <definedName name="\C" localSheetId="4">#REF!</definedName>
    <definedName name="\C">#REF!</definedName>
    <definedName name="\D">'[1]19.11-12'!$B$51</definedName>
    <definedName name="\G" localSheetId="13">#REF!</definedName>
    <definedName name="\G" localSheetId="14">#REF!</definedName>
    <definedName name="\G" localSheetId="15">#REF!</definedName>
    <definedName name="\G" localSheetId="4">#REF!</definedName>
    <definedName name="\G">#REF!</definedName>
    <definedName name="\I" localSheetId="13">#REF!</definedName>
    <definedName name="\I" localSheetId="14">#REF!</definedName>
    <definedName name="\I" localSheetId="15">#REF!</definedName>
    <definedName name="\I" localSheetId="4">#REF!</definedName>
    <definedName name="\I">#REF!</definedName>
    <definedName name="\L">'[1]19.11-12'!$B$53</definedName>
    <definedName name="\M" localSheetId="13">#REF!</definedName>
    <definedName name="\M" localSheetId="14">#REF!</definedName>
    <definedName name="\M" localSheetId="15">#REF!</definedName>
    <definedName name="\M" localSheetId="4">#REF!</definedName>
    <definedName name="\M">#REF!</definedName>
    <definedName name="\N" localSheetId="13">#REF!</definedName>
    <definedName name="\N" localSheetId="14">#REF!</definedName>
    <definedName name="\N" localSheetId="15">#REF!</definedName>
    <definedName name="\N" localSheetId="4">#REF!</definedName>
    <definedName name="\N">#REF!</definedName>
    <definedName name="\Q" localSheetId="13">#REF!</definedName>
    <definedName name="\Q" localSheetId="14">#REF!</definedName>
    <definedName name="\Q" localSheetId="15">#REF!</definedName>
    <definedName name="\Q" localSheetId="4">#REF!</definedName>
    <definedName name="\Q">#REF!</definedName>
    <definedName name="\S" localSheetId="4">#REF!</definedName>
    <definedName name="\S">#REF!</definedName>
    <definedName name="\T">[2]GANADE10!$B$90</definedName>
    <definedName name="\x">[3]Arlleg01!$IR$8190</definedName>
    <definedName name="\z">[3]Arlleg01!$IR$8190</definedName>
    <definedName name="__123Graph_A" hidden="1">'[1]19.14-15'!$B$34:$B$37</definedName>
    <definedName name="__123Graph_ACurrent" hidden="1">'[1]19.14-15'!$B$34:$B$37</definedName>
    <definedName name="__123Graph_AGrßfico1" hidden="1">'[1]19.14-15'!$B$34:$B$37</definedName>
    <definedName name="__123Graph_B" localSheetId="13" hidden="1">[4]p122!#REF!</definedName>
    <definedName name="__123Graph_B" localSheetId="14" hidden="1">[4]p122!#REF!</definedName>
    <definedName name="__123Graph_B" localSheetId="15" hidden="1">[4]p122!#REF!</definedName>
    <definedName name="__123Graph_B" localSheetId="4" hidden="1">[4]p122!#REF!</definedName>
    <definedName name="__123Graph_B" hidden="1">[4]p122!#REF!</definedName>
    <definedName name="__123Graph_BCurrent" localSheetId="13" hidden="1">'[1]19.14-15'!#REF!</definedName>
    <definedName name="__123Graph_BCurrent" localSheetId="14" hidden="1">'[1]19.14-15'!#REF!</definedName>
    <definedName name="__123Graph_BCurrent" localSheetId="15" hidden="1">'[1]19.14-15'!#REF!</definedName>
    <definedName name="__123Graph_BCurrent" localSheetId="4" hidden="1">'[1]19.14-15'!#REF!</definedName>
    <definedName name="__123Graph_BCurrent" hidden="1">'[1]19.14-15'!#REF!</definedName>
    <definedName name="__123Graph_BGrßfico1" localSheetId="13" hidden="1">'[1]19.14-15'!#REF!</definedName>
    <definedName name="__123Graph_BGrßfico1" localSheetId="14" hidden="1">'[1]19.14-15'!#REF!</definedName>
    <definedName name="__123Graph_BGrßfico1" localSheetId="15" hidden="1">'[1]19.14-15'!#REF!</definedName>
    <definedName name="__123Graph_BGrßfico1" localSheetId="4" hidden="1">'[1]19.14-15'!#REF!</definedName>
    <definedName name="__123Graph_BGrßfico1" hidden="1">'[1]19.14-15'!#REF!</definedName>
    <definedName name="__123Graph_C" hidden="1">'[1]19.14-15'!$C$34:$C$37</definedName>
    <definedName name="__123Graph_CCurrent" hidden="1">'[1]19.14-15'!$C$34:$C$37</definedName>
    <definedName name="__123Graph_CGrßfico1" hidden="1">'[1]19.14-15'!$C$34:$C$37</definedName>
    <definedName name="__123Graph_D" localSheetId="13" hidden="1">[4]p122!#REF!</definedName>
    <definedName name="__123Graph_D" localSheetId="14" hidden="1">[4]p122!#REF!</definedName>
    <definedName name="__123Graph_D" localSheetId="15" hidden="1">[4]p122!#REF!</definedName>
    <definedName name="__123Graph_D" localSheetId="4" hidden="1">[4]p122!#REF!</definedName>
    <definedName name="__123Graph_D" hidden="1">[4]p122!#REF!</definedName>
    <definedName name="__123Graph_DCurrent" localSheetId="13" hidden="1">'[1]19.14-15'!#REF!</definedName>
    <definedName name="__123Graph_DCurrent" localSheetId="14" hidden="1">'[1]19.14-15'!#REF!</definedName>
    <definedName name="__123Graph_DCurrent" localSheetId="15" hidden="1">'[1]19.14-15'!#REF!</definedName>
    <definedName name="__123Graph_DCurrent" localSheetId="4" hidden="1">'[1]19.14-15'!#REF!</definedName>
    <definedName name="__123Graph_DCurrent" hidden="1">'[1]19.14-15'!#REF!</definedName>
    <definedName name="__123Graph_DGrßfico1" localSheetId="13" hidden="1">'[1]19.14-15'!#REF!</definedName>
    <definedName name="__123Graph_DGrßfico1" localSheetId="14" hidden="1">'[1]19.14-15'!#REF!</definedName>
    <definedName name="__123Graph_DGrßfico1" localSheetId="15" hidden="1">'[1]19.14-15'!#REF!</definedName>
    <definedName name="__123Graph_DGrßfico1" localSheetId="4" hidden="1">'[1]19.14-15'!#REF!</definedName>
    <definedName name="__123Graph_DGrßfico1" hidden="1">'[1]19.14-15'!#REF!</definedName>
    <definedName name="__123Graph_E" hidden="1">'[1]19.14-15'!$D$34:$D$37</definedName>
    <definedName name="__123Graph_ECurrent" hidden="1">'[1]19.14-15'!$D$34:$D$37</definedName>
    <definedName name="__123Graph_EGrßfico1" hidden="1">'[1]19.14-15'!$D$34:$D$37</definedName>
    <definedName name="__123Graph_F" localSheetId="13" hidden="1">[4]p122!#REF!</definedName>
    <definedName name="__123Graph_F" localSheetId="14" hidden="1">[4]p122!#REF!</definedName>
    <definedName name="__123Graph_F" localSheetId="15" hidden="1">[4]p122!#REF!</definedName>
    <definedName name="__123Graph_F" localSheetId="4" hidden="1">[4]p122!#REF!</definedName>
    <definedName name="__123Graph_F" hidden="1">[4]p122!#REF!</definedName>
    <definedName name="__123Graph_FCurrent" localSheetId="13" hidden="1">'[1]19.14-15'!#REF!</definedName>
    <definedName name="__123Graph_FCurrent" localSheetId="14" hidden="1">'[1]19.14-15'!#REF!</definedName>
    <definedName name="__123Graph_FCurrent" localSheetId="15" hidden="1">'[1]19.14-15'!#REF!</definedName>
    <definedName name="__123Graph_FCurrent" localSheetId="4" hidden="1">'[1]19.14-15'!#REF!</definedName>
    <definedName name="__123Graph_FCurrent" hidden="1">'[1]19.14-15'!#REF!</definedName>
    <definedName name="__123Graph_FGrßfico1" localSheetId="13" hidden="1">'[1]19.14-15'!#REF!</definedName>
    <definedName name="__123Graph_FGrßfico1" localSheetId="14" hidden="1">'[1]19.14-15'!#REF!</definedName>
    <definedName name="__123Graph_FGrßfico1" localSheetId="15" hidden="1">'[1]19.14-15'!#REF!</definedName>
    <definedName name="__123Graph_FGrßfico1" localSheetId="4" hidden="1">'[1]19.14-15'!#REF!</definedName>
    <definedName name="__123Graph_FGrßfico1" hidden="1">'[1]19.14-15'!#REF!</definedName>
    <definedName name="__123Graph_X" localSheetId="13" hidden="1">[4]p122!#REF!</definedName>
    <definedName name="__123Graph_X" localSheetId="14" hidden="1">[4]p122!#REF!</definedName>
    <definedName name="__123Graph_X" localSheetId="15" hidden="1">[4]p122!#REF!</definedName>
    <definedName name="__123Graph_X" localSheetId="4" hidden="1">[4]p122!#REF!</definedName>
    <definedName name="__123Graph_X" hidden="1">[4]p122!#REF!</definedName>
    <definedName name="__123Graph_XCurrent" localSheetId="4" hidden="1">'[1]19.14-15'!#REF!</definedName>
    <definedName name="__123Graph_XCurrent" hidden="1">'[1]19.14-15'!#REF!</definedName>
    <definedName name="__123Graph_XGrßfico1" localSheetId="4" hidden="1">'[1]19.14-15'!#REF!</definedName>
    <definedName name="__123Graph_XGrßfico1" hidden="1">'[1]19.14-15'!#REF!</definedName>
    <definedName name="_Dist_Values" localSheetId="13" hidden="1">#REF!</definedName>
    <definedName name="_Dist_Values" localSheetId="14" hidden="1">#REF!</definedName>
    <definedName name="_Dist_Values" localSheetId="15" hidden="1">#REF!</definedName>
    <definedName name="_Dist_Values" localSheetId="4" hidden="1">#REF!</definedName>
    <definedName name="_Dist_Values" hidden="1">#REF!</definedName>
    <definedName name="_p421">[5]CARNE1!$B$44</definedName>
    <definedName name="_p431" hidden="1">[5]CARNE7!$G$11:$G$93</definedName>
    <definedName name="_p7" localSheetId="13" hidden="1">'[6]19.14-15'!#REF!</definedName>
    <definedName name="_p7" localSheetId="14" hidden="1">'[6]19.14-15'!#REF!</definedName>
    <definedName name="_p7" localSheetId="15" hidden="1">'[6]19.14-15'!#REF!</definedName>
    <definedName name="_p7" localSheetId="4" hidden="1">'[6]19.14-15'!#REF!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localSheetId="13" hidden="1">'[7]19.14-15'!#REF!</definedName>
    <definedName name="_PP13" localSheetId="14" hidden="1">'[7]19.14-15'!#REF!</definedName>
    <definedName name="_PP13" localSheetId="15" hidden="1">'[7]19.14-15'!#REF!</definedName>
    <definedName name="_PP13" localSheetId="4" hidden="1">'[7]19.14-15'!#REF!</definedName>
    <definedName name="_PP13" hidden="1">'[7]19.14-15'!#REF!</definedName>
    <definedName name="_PP14" localSheetId="13" hidden="1">'[7]19.14-15'!#REF!</definedName>
    <definedName name="_PP14" localSheetId="14" hidden="1">'[7]19.14-15'!#REF!</definedName>
    <definedName name="_PP14" localSheetId="15" hidden="1">'[7]19.14-15'!#REF!</definedName>
    <definedName name="_PP14" localSheetId="4" hidden="1">'[7]19.14-15'!#REF!</definedName>
    <definedName name="_PP14" hidden="1">'[7]19.14-15'!#REF!</definedName>
    <definedName name="_PP15" localSheetId="13" hidden="1">'[7]19.14-15'!#REF!</definedName>
    <definedName name="_PP15" localSheetId="14" hidden="1">'[7]19.14-15'!#REF!</definedName>
    <definedName name="_PP15" localSheetId="15" hidden="1">'[7]19.14-15'!#REF!</definedName>
    <definedName name="_PP15" localSheetId="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localSheetId="13" hidden="1">'[7]19.14-15'!#REF!</definedName>
    <definedName name="_pp19" localSheetId="14" hidden="1">'[7]19.14-15'!#REF!</definedName>
    <definedName name="_pp19" localSheetId="15" hidden="1">'[7]19.14-15'!#REF!</definedName>
    <definedName name="_pp19" localSheetId="4" hidden="1">'[7]19.14-15'!#REF!</definedName>
    <definedName name="_pp19" hidden="1">'[7]19.14-15'!#REF!</definedName>
    <definedName name="_PP2" localSheetId="13">'[7]19.22'!#REF!</definedName>
    <definedName name="_PP2" localSheetId="14">'[7]19.22'!#REF!</definedName>
    <definedName name="_PP2" localSheetId="15">'[7]19.22'!#REF!</definedName>
    <definedName name="_PP2" localSheetId="4">'[7]19.22'!#REF!</definedName>
    <definedName name="_PP2">'[7]19.22'!#REF!</definedName>
    <definedName name="_PP20" localSheetId="13" hidden="1">'[7]19.14-15'!#REF!</definedName>
    <definedName name="_PP20" localSheetId="14" hidden="1">'[7]19.14-15'!#REF!</definedName>
    <definedName name="_PP20" localSheetId="15" hidden="1">'[7]19.14-15'!#REF!</definedName>
    <definedName name="_PP20" localSheetId="4" hidden="1">'[7]19.14-15'!#REF!</definedName>
    <definedName name="_PP20" hidden="1">'[7]19.14-15'!#REF!</definedName>
    <definedName name="_PP21" localSheetId="13" hidden="1">'[7]19.14-15'!#REF!</definedName>
    <definedName name="_PP21" localSheetId="14" hidden="1">'[7]19.14-15'!#REF!</definedName>
    <definedName name="_PP21" localSheetId="15" hidden="1">'[7]19.14-15'!#REF!</definedName>
    <definedName name="_PP21" localSheetId="4" hidden="1">'[7]19.14-15'!#REF!</definedName>
    <definedName name="_PP21" hidden="1">'[7]19.14-15'!#REF!</definedName>
    <definedName name="_PP22" localSheetId="4" hidden="1">'[7]19.14-15'!#REF!</definedName>
    <definedName name="_PP22" hidden="1">'[7]19.14-15'!#REF!</definedName>
    <definedName name="_pp23" localSheetId="4" hidden="1">'[7]19.14-15'!#REF!</definedName>
    <definedName name="_pp23" hidden="1">'[7]19.14-15'!#REF!</definedName>
    <definedName name="_pp24" localSheetId="4" hidden="1">'[7]19.14-15'!#REF!</definedName>
    <definedName name="_pp24" hidden="1">'[7]19.14-15'!#REF!</definedName>
    <definedName name="_pp25" localSheetId="4" hidden="1">'[7]19.14-15'!#REF!</definedName>
    <definedName name="_pp25" hidden="1">'[7]19.14-15'!#REF!</definedName>
    <definedName name="_pp26" localSheetId="4" hidden="1">'[7]19.14-15'!#REF!</definedName>
    <definedName name="_pp26" hidden="1">'[7]19.14-15'!#REF!</definedName>
    <definedName name="_pp27" localSheetId="4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localSheetId="13" hidden="1">'[7]19.14-15'!#REF!</definedName>
    <definedName name="_PP7" localSheetId="14" hidden="1">'[7]19.14-15'!#REF!</definedName>
    <definedName name="_PP7" localSheetId="15" hidden="1">'[7]19.14-15'!#REF!</definedName>
    <definedName name="_PP7" localSheetId="4" hidden="1">'[7]19.14-15'!#REF!</definedName>
    <definedName name="_PP7" hidden="1">'[7]19.14-15'!#REF!</definedName>
    <definedName name="_PP8" localSheetId="13" hidden="1">'[7]19.14-15'!#REF!</definedName>
    <definedName name="_PP8" localSheetId="14" hidden="1">'[7]19.14-15'!#REF!</definedName>
    <definedName name="_PP8" localSheetId="15" hidden="1">'[7]19.14-15'!#REF!</definedName>
    <definedName name="_PP8" localSheetId="4" hidden="1">'[7]19.14-15'!#REF!</definedName>
    <definedName name="_PP8" hidden="1">'[7]19.14-15'!#REF!</definedName>
    <definedName name="_PP9" localSheetId="13" hidden="1">'[7]19.14-15'!#REF!</definedName>
    <definedName name="_PP9" localSheetId="14" hidden="1">'[7]19.14-15'!#REF!</definedName>
    <definedName name="_PP9" localSheetId="15" hidden="1">'[7]19.14-15'!#REF!</definedName>
    <definedName name="_PP9" localSheetId="4" hidden="1">'[7]19.14-15'!#REF!</definedName>
    <definedName name="_PP9" hidden="1">'[7]19.14-15'!#REF!</definedName>
    <definedName name="_SUP1" localSheetId="13">#REF!</definedName>
    <definedName name="_SUP1" localSheetId="14">#REF!</definedName>
    <definedName name="_SUP1" localSheetId="15">#REF!</definedName>
    <definedName name="_SUP1" localSheetId="4">#REF!</definedName>
    <definedName name="_SUP1">#REF!</definedName>
    <definedName name="_SUP2" localSheetId="13">#REF!</definedName>
    <definedName name="_SUP2" localSheetId="14">#REF!</definedName>
    <definedName name="_SUP2" localSheetId="15">#REF!</definedName>
    <definedName name="_SUP2" localSheetId="4">#REF!</definedName>
    <definedName name="_SUP2">#REF!</definedName>
    <definedName name="_SUP3" localSheetId="13">#REF!</definedName>
    <definedName name="_SUP3" localSheetId="14">#REF!</definedName>
    <definedName name="_SUP3" localSheetId="15">#REF!</definedName>
    <definedName name="_SUP3" localSheetId="4">#REF!</definedName>
    <definedName name="_SUP3">#REF!</definedName>
    <definedName name="a" localSheetId="13">'[9]3.1'!#REF!</definedName>
    <definedName name="a" localSheetId="14">'[9]3.1'!#REF!</definedName>
    <definedName name="a" localSheetId="15">'[9]3.1'!#REF!</definedName>
    <definedName name="a" localSheetId="4">'[9]3.1'!#REF!</definedName>
    <definedName name="a">'[9]3.1'!#REF!</definedName>
    <definedName name="A_impresión_IM" localSheetId="13">#REF!</definedName>
    <definedName name="A_impresión_IM" localSheetId="14">#REF!</definedName>
    <definedName name="A_impresión_IM" localSheetId="15">#REF!</definedName>
    <definedName name="A_impresión_IM" localSheetId="4">#REF!</definedName>
    <definedName name="A_impresión_IM">#REF!</definedName>
    <definedName name="alk">'[1]19.11-12'!$B$53</definedName>
    <definedName name="AÑOSEÑA" localSheetId="13">#REF!</definedName>
    <definedName name="AÑOSEÑA" localSheetId="14">#REF!</definedName>
    <definedName name="AÑOSEÑA" localSheetId="15">#REF!</definedName>
    <definedName name="AÑOSEÑA" localSheetId="4">#REF!</definedName>
    <definedName name="AÑOSEÑA">#REF!</definedName>
    <definedName name="_xlnm.Print_Area" localSheetId="0">'6.1.1'!$A$1:$E$30</definedName>
    <definedName name="_xlnm.Print_Area" localSheetId="9">'6.10.1'!$A$1:$D$30</definedName>
    <definedName name="_xlnm.Print_Area" localSheetId="10">'6.11.1'!$A$1:$H$45</definedName>
    <definedName name="_xlnm.Print_Area" localSheetId="11">'6.12.1'!$A$1:$D$46</definedName>
    <definedName name="_xlnm.Print_Area" localSheetId="12">'6.13'!$A$1:$F$54</definedName>
    <definedName name="_xlnm.Print_Area" localSheetId="13">'6.14'!$A$1:$C$78</definedName>
    <definedName name="_xlnm.Print_Area" localSheetId="14">'6.15'!$A$1:$F$101</definedName>
    <definedName name="_xlnm.Print_Area" localSheetId="15">'6.16'!$A$1:$K$51</definedName>
    <definedName name="_xlnm.Print_Area" localSheetId="1">'6.2.1'!$A$1:$H$76</definedName>
    <definedName name="_xlnm.Print_Area" localSheetId="2">'6.3.1'!$A$1:$H$77</definedName>
    <definedName name="_xlnm.Print_Area" localSheetId="3">'6.4.1'!$A$1:$I$20</definedName>
    <definedName name="_xlnm.Print_Area" localSheetId="4">'6.5.1'!$A$1:$K$49</definedName>
    <definedName name="_xlnm.Print_Area" localSheetId="5">'6.6'!$A$1:$F$56</definedName>
    <definedName name="_xlnm.Print_Area" localSheetId="6">'6.7.1'!$A$1:$H$78</definedName>
    <definedName name="_xlnm.Print_Area" localSheetId="7">'6.8.1'!$A$1:$D$25</definedName>
    <definedName name="_xlnm.Print_Area" localSheetId="8">'6.9.1'!$A$1:$H$86</definedName>
    <definedName name="balan.xls" hidden="1">'[10]7.24'!$D$6:$D$27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4">#REF!</definedName>
    <definedName name="_xlnm.Database">#REF!</definedName>
    <definedName name="BUSCARC" localSheetId="13">#REF!</definedName>
    <definedName name="BUSCARC" localSheetId="14">#REF!</definedName>
    <definedName name="BUSCARC" localSheetId="15">#REF!</definedName>
    <definedName name="BUSCARC" localSheetId="4">#REF!</definedName>
    <definedName name="BUSCARC">#REF!</definedName>
    <definedName name="BUSCARG" localSheetId="13">#REF!</definedName>
    <definedName name="BUSCARG" localSheetId="14">#REF!</definedName>
    <definedName name="BUSCARG" localSheetId="15">#REF!</definedName>
    <definedName name="BUSCARG" localSheetId="4">#REF!</definedName>
    <definedName name="BUSCARG">#REF!</definedName>
    <definedName name="CARGA" localSheetId="4">#REF!</definedName>
    <definedName name="CARGA">#REF!</definedName>
    <definedName name="CHEQUEO" localSheetId="4">#REF!</definedName>
    <definedName name="CHEQUEO">#REF!</definedName>
    <definedName name="CODCULT" localSheetId="4">#REF!</definedName>
    <definedName name="CODCULT">#REF!</definedName>
    <definedName name="CODGRUP" localSheetId="4">#REF!</definedName>
    <definedName name="CODGRUP">#REF!</definedName>
    <definedName name="COSECHA" localSheetId="4">#REF!</definedName>
    <definedName name="COSECHA">#REF!</definedName>
    <definedName name="_xlnm.Criteria" localSheetId="4">#REF!</definedName>
    <definedName name="_xlnm.Criteria">#REF!</definedName>
    <definedName name="CUAD" localSheetId="4">#REF!</definedName>
    <definedName name="CUAD">#REF!</definedName>
    <definedName name="CUADRO" localSheetId="4">#REF!</definedName>
    <definedName name="CUADRO">#REF!</definedName>
    <definedName name="CULTSEÑA" localSheetId="4">#REF!</definedName>
    <definedName name="CULTSEÑA">#REF!</definedName>
    <definedName name="DECENA" localSheetId="4">#REF!</definedName>
    <definedName name="DECENA">#REF!</definedName>
    <definedName name="DESCARGA" localSheetId="4">#REF!</definedName>
    <definedName name="DESCARGA">#REF!</definedName>
    <definedName name="DESTINO" localSheetId="4">#REF!</definedName>
    <definedName name="DESTINO">#REF!</definedName>
    <definedName name="EXPORTAR" localSheetId="4">#REF!</definedName>
    <definedName name="EXPORTAR">#REF!</definedName>
    <definedName name="FILA" localSheetId="4">#REF!</definedName>
    <definedName name="FILA">#REF!</definedName>
    <definedName name="GRUPSEÑA" localSheetId="4">#REF!</definedName>
    <definedName name="GRUPSEÑA">#REF!</definedName>
    <definedName name="GUION" localSheetId="4">#REF!</definedName>
    <definedName name="GUION">#REF!</definedName>
    <definedName name="hgvnhgj" localSheetId="4">'[9]3.1'!#REF!</definedName>
    <definedName name="hgvnhgj">'[9]3.1'!#REF!</definedName>
    <definedName name="IMP" localSheetId="13">#REF!</definedName>
    <definedName name="IMP" localSheetId="14">#REF!</definedName>
    <definedName name="IMP" localSheetId="15">#REF!</definedName>
    <definedName name="IMP" localSheetId="4">#REF!</definedName>
    <definedName name="IMP">#REF!</definedName>
    <definedName name="IMPR" localSheetId="13">#REF!</definedName>
    <definedName name="IMPR" localSheetId="14">#REF!</definedName>
    <definedName name="IMPR" localSheetId="15">#REF!</definedName>
    <definedName name="IMPR" localSheetId="4">#REF!</definedName>
    <definedName name="IMPR">#REF!</definedName>
    <definedName name="IMPRIMIR" localSheetId="13">#REF!</definedName>
    <definedName name="IMPRIMIR" localSheetId="14">#REF!</definedName>
    <definedName name="IMPRIMIR" localSheetId="15">#REF!</definedName>
    <definedName name="IMPRIMIR" localSheetId="4">#REF!</definedName>
    <definedName name="IMPRIMIR">#REF!</definedName>
    <definedName name="Imprimir_área_IM" localSheetId="4">#REF!</definedName>
    <definedName name="Imprimir_área_IM">#REF!</definedName>
    <definedName name="kk" localSheetId="4" hidden="1">'[6]19.14-15'!#REF!</definedName>
    <definedName name="kk" hidden="1">'[6]19.14-15'!#REF!</definedName>
    <definedName name="kkjkj" localSheetId="13">#REF!</definedName>
    <definedName name="kkjkj" localSheetId="14">#REF!</definedName>
    <definedName name="kkjkj" localSheetId="15">#REF!</definedName>
    <definedName name="kkjkj" localSheetId="4">#REF!</definedName>
    <definedName name="kkjkj">#REF!</definedName>
    <definedName name="l" localSheetId="4">'[9]3.1'!#REF!</definedName>
    <definedName name="l">'[9]3.1'!#REF!</definedName>
    <definedName name="LISTAS" localSheetId="13">#REF!</definedName>
    <definedName name="LISTAS" localSheetId="14">#REF!</definedName>
    <definedName name="LISTAS" localSheetId="15">#REF!</definedName>
    <definedName name="LISTAS" localSheetId="4">#REF!</definedName>
    <definedName name="LISTAS">#REF!</definedName>
    <definedName name="MENSAJE" localSheetId="13">#REF!</definedName>
    <definedName name="MENSAJE" localSheetId="14">#REF!</definedName>
    <definedName name="MENSAJE" localSheetId="15">#REF!</definedName>
    <definedName name="MENSAJE" localSheetId="4">#REF!</definedName>
    <definedName name="MENSAJE">#REF!</definedName>
    <definedName name="MENU" localSheetId="13">#REF!</definedName>
    <definedName name="MENU" localSheetId="14">#REF!</definedName>
    <definedName name="MENU" localSheetId="15">#REF!</definedName>
    <definedName name="MENU" localSheetId="4">#REF!</definedName>
    <definedName name="MENU">#REF!</definedName>
    <definedName name="NOMCULT" localSheetId="4">#REF!</definedName>
    <definedName name="NOMCULT">#REF!</definedName>
    <definedName name="NOMGRUP" localSheetId="4">#REF!</definedName>
    <definedName name="NOMGRUP">#REF!</definedName>
    <definedName name="PEP">[8]GANADE1!$B$79</definedName>
    <definedName name="REGI" localSheetId="13">#REF!</definedName>
    <definedName name="REGI" localSheetId="14">#REF!</definedName>
    <definedName name="REGI" localSheetId="15">#REF!</definedName>
    <definedName name="REGI" localSheetId="4">#REF!</definedName>
    <definedName name="REGI">#REF!</definedName>
    <definedName name="REGISTRO" localSheetId="13">#REF!</definedName>
    <definedName name="REGISTRO" localSheetId="14">#REF!</definedName>
    <definedName name="REGISTRO" localSheetId="15">#REF!</definedName>
    <definedName name="REGISTRO" localSheetId="4">#REF!</definedName>
    <definedName name="REGISTRO">#REF!</definedName>
    <definedName name="RELLENAR" localSheetId="13">#REF!</definedName>
    <definedName name="RELLENAR" localSheetId="14">#REF!</definedName>
    <definedName name="RELLENAR" localSheetId="15">#REF!</definedName>
    <definedName name="RELLENAR" localSheetId="4">#REF!</definedName>
    <definedName name="RELLENAR">#REF!</definedName>
    <definedName name="REND1" localSheetId="4">#REF!</definedName>
    <definedName name="REND1">#REF!</definedName>
    <definedName name="REND2" localSheetId="4">#REF!</definedName>
    <definedName name="REND2">#REF!</definedName>
    <definedName name="REND3" localSheetId="4">#REF!</definedName>
    <definedName name="REND3">#REF!</definedName>
    <definedName name="RUTINA" localSheetId="4">#REF!</definedName>
    <definedName name="RUTINA">#REF!</definedName>
    <definedName name="SIGUI" localSheetId="4">#REF!</definedName>
    <definedName name="SIGUI">#REF!</definedName>
    <definedName name="TCULTSEÑA" localSheetId="4">#REF!</definedName>
    <definedName name="TCULTSEÑA">#REF!</definedName>
    <definedName name="TO" localSheetId="4">#REF!</definedName>
    <definedName name="TO">#REF!</definedName>
    <definedName name="TODOS" localSheetId="4">#REF!</definedName>
    <definedName name="TO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5" i="35" l="1"/>
  <c r="C45" i="35"/>
  <c r="B45" i="35"/>
  <c r="B41" i="35"/>
  <c r="C41" i="35"/>
  <c r="D41" i="35"/>
  <c r="B42" i="35"/>
  <c r="C42" i="35"/>
  <c r="D42" i="35"/>
  <c r="B43" i="35"/>
  <c r="C43" i="35"/>
  <c r="D43" i="35"/>
  <c r="D40" i="35"/>
  <c r="C40" i="35"/>
  <c r="B40" i="35"/>
  <c r="D21" i="82" l="1"/>
  <c r="E21" i="82" s="1"/>
  <c r="B8" i="77" l="1"/>
  <c r="B13" i="77"/>
  <c r="H17" i="72" l="1"/>
  <c r="H9" i="72"/>
  <c r="H10" i="72"/>
  <c r="H11" i="72"/>
  <c r="H12" i="72"/>
  <c r="H13" i="72"/>
  <c r="H14" i="72"/>
  <c r="H15" i="72"/>
  <c r="H8" i="72"/>
  <c r="G17" i="71"/>
  <c r="D17" i="71"/>
  <c r="D15" i="71"/>
  <c r="C15" i="69" l="1"/>
  <c r="C16" i="69"/>
  <c r="C17" i="69"/>
  <c r="C18" i="69"/>
  <c r="C19" i="69"/>
  <c r="C20" i="69"/>
  <c r="C21" i="69"/>
  <c r="C22" i="69"/>
  <c r="C23" i="69"/>
  <c r="C24" i="69"/>
  <c r="C25" i="69"/>
  <c r="C9" i="69"/>
  <c r="C10" i="69"/>
  <c r="C11" i="69"/>
  <c r="C12" i="69"/>
  <c r="C13" i="69"/>
  <c r="C14" i="69"/>
  <c r="C8" i="69"/>
  <c r="D22" i="82"/>
  <c r="E22" i="82" s="1"/>
  <c r="B18" i="77"/>
  <c r="E9" i="69"/>
  <c r="E10" i="69"/>
  <c r="E11" i="69"/>
  <c r="E12" i="69"/>
  <c r="E13" i="69"/>
  <c r="E14" i="69"/>
  <c r="E15" i="69"/>
  <c r="E16" i="69"/>
  <c r="E17" i="69"/>
  <c r="E18" i="69"/>
  <c r="E19" i="69"/>
  <c r="E20" i="69"/>
  <c r="E21" i="69"/>
  <c r="E22" i="69"/>
  <c r="E23" i="69"/>
  <c r="E24" i="69"/>
  <c r="E25" i="69"/>
  <c r="E8" i="69"/>
  <c r="D14" i="79"/>
  <c r="D15" i="79"/>
  <c r="D12" i="79"/>
  <c r="D16" i="79"/>
  <c r="D8" i="79"/>
  <c r="C25" i="79"/>
  <c r="C18" i="77"/>
  <c r="D23" i="79"/>
  <c r="D22" i="79"/>
  <c r="D21" i="79"/>
  <c r="D20" i="79"/>
  <c r="D18" i="79"/>
  <c r="D13" i="79"/>
  <c r="D11" i="79"/>
  <c r="D10" i="79"/>
  <c r="D9" i="79"/>
  <c r="C27" i="79"/>
  <c r="C23" i="79"/>
  <c r="C22" i="79"/>
  <c r="C21" i="79"/>
  <c r="C20" i="79"/>
  <c r="C18" i="79"/>
  <c r="C16" i="79"/>
  <c r="C15" i="79"/>
  <c r="C14" i="79"/>
  <c r="C13" i="79"/>
  <c r="C12" i="79"/>
  <c r="C11" i="79"/>
  <c r="C10" i="79"/>
  <c r="C9" i="79"/>
  <c r="C8" i="79"/>
  <c r="B27" i="79"/>
  <c r="B25" i="79"/>
  <c r="B23" i="79"/>
  <c r="B22" i="79"/>
  <c r="B21" i="79"/>
  <c r="B20" i="79"/>
  <c r="B18" i="79"/>
  <c r="B16" i="79"/>
  <c r="B15" i="79"/>
  <c r="B14" i="79"/>
  <c r="B13" i="79"/>
  <c r="B12" i="79"/>
  <c r="B11" i="79"/>
  <c r="B10" i="79"/>
  <c r="B9" i="79"/>
  <c r="B8" i="79"/>
  <c r="D21" i="77"/>
  <c r="D16" i="77"/>
  <c r="D15" i="77"/>
  <c r="D14" i="77"/>
  <c r="D13" i="77"/>
  <c r="D12" i="77"/>
  <c r="D11" i="77"/>
  <c r="D10" i="77"/>
  <c r="D9" i="77"/>
  <c r="D8" i="77"/>
  <c r="C23" i="77"/>
  <c r="C21" i="77"/>
  <c r="C16" i="77"/>
  <c r="C15" i="77"/>
  <c r="C14" i="77"/>
  <c r="C13" i="77"/>
  <c r="C12" i="77"/>
  <c r="C11" i="77"/>
  <c r="C10" i="77"/>
  <c r="C9" i="77"/>
  <c r="C8" i="77"/>
  <c r="B23" i="77"/>
  <c r="B21" i="77"/>
  <c r="B16" i="77"/>
  <c r="B15" i="77"/>
  <c r="B14" i="77"/>
  <c r="B12" i="77"/>
  <c r="B11" i="77"/>
  <c r="B10" i="77"/>
  <c r="B9" i="77"/>
  <c r="D27" i="79" l="1"/>
  <c r="D25" i="79"/>
  <c r="D18" i="77"/>
  <c r="D23" i="77" l="1"/>
  <c r="D8" i="71"/>
  <c r="D38" i="35" l="1"/>
  <c r="C38" i="35"/>
  <c r="B38" i="35"/>
  <c r="D37" i="35"/>
  <c r="C37" i="35"/>
  <c r="B37" i="35"/>
  <c r="D36" i="35"/>
  <c r="C36" i="35"/>
  <c r="B36" i="35"/>
  <c r="D35" i="35"/>
  <c r="C35" i="35"/>
  <c r="B35" i="35"/>
  <c r="D34" i="35"/>
  <c r="C34" i="35"/>
  <c r="B34" i="35"/>
  <c r="D33" i="35"/>
  <c r="C33" i="35"/>
  <c r="B33" i="35"/>
  <c r="D32" i="35"/>
  <c r="C32" i="35"/>
  <c r="B32" i="35"/>
  <c r="D31" i="35"/>
  <c r="C31" i="35"/>
  <c r="B31" i="35"/>
  <c r="D30" i="35"/>
  <c r="C30" i="35"/>
  <c r="B30" i="35"/>
  <c r="D29" i="35"/>
  <c r="C29" i="35"/>
  <c r="B29" i="35"/>
  <c r="D28" i="35"/>
  <c r="C28" i="35"/>
  <c r="B28" i="35"/>
  <c r="D27" i="35"/>
  <c r="C27" i="35"/>
  <c r="B27" i="35"/>
  <c r="D26" i="35"/>
  <c r="C26" i="35"/>
  <c r="B26" i="35"/>
  <c r="D25" i="35"/>
  <c r="C25" i="35"/>
  <c r="B25" i="35"/>
  <c r="D24" i="35"/>
  <c r="C24" i="35"/>
  <c r="B24" i="35"/>
  <c r="D23" i="35"/>
  <c r="C23" i="35"/>
  <c r="B23" i="35"/>
  <c r="D22" i="35"/>
  <c r="C22" i="35"/>
  <c r="B22" i="35"/>
  <c r="D21" i="35"/>
  <c r="C21" i="35"/>
  <c r="B21" i="35"/>
  <c r="D20" i="35"/>
  <c r="C20" i="35"/>
  <c r="B20" i="35"/>
  <c r="D19" i="35"/>
  <c r="C19" i="35"/>
  <c r="B19" i="35"/>
  <c r="D18" i="35"/>
  <c r="C18" i="35"/>
  <c r="B18" i="35"/>
  <c r="D17" i="35"/>
  <c r="C17" i="35"/>
  <c r="B17" i="35"/>
  <c r="D16" i="35"/>
  <c r="C16" i="35"/>
  <c r="B16" i="35"/>
  <c r="D15" i="35"/>
  <c r="C15" i="35"/>
  <c r="B15" i="35"/>
  <c r="D14" i="35"/>
  <c r="C14" i="35"/>
  <c r="B14" i="35"/>
  <c r="D13" i="35"/>
  <c r="C13" i="35"/>
  <c r="B13" i="35"/>
  <c r="D12" i="35"/>
  <c r="C12" i="35"/>
  <c r="B12" i="35"/>
  <c r="D11" i="35"/>
  <c r="C11" i="35"/>
  <c r="B11" i="35"/>
  <c r="D10" i="35"/>
  <c r="C10" i="35"/>
  <c r="B10" i="35"/>
  <c r="D9" i="35"/>
  <c r="C9" i="35"/>
  <c r="B9" i="35"/>
  <c r="D8" i="35"/>
  <c r="C8" i="35"/>
  <c r="B8" i="35"/>
  <c r="I15" i="72"/>
  <c r="I14" i="72"/>
  <c r="I13" i="72"/>
  <c r="I12" i="72"/>
  <c r="I11" i="72"/>
  <c r="I10" i="72"/>
  <c r="I9" i="72"/>
  <c r="I8" i="72"/>
  <c r="G15" i="71"/>
  <c r="G14" i="71"/>
  <c r="D14" i="71"/>
  <c r="G13" i="71"/>
  <c r="D13" i="71"/>
  <c r="G12" i="71"/>
  <c r="D12" i="71"/>
  <c r="G11" i="71"/>
  <c r="D11" i="71"/>
  <c r="G10" i="71"/>
  <c r="D10" i="71"/>
  <c r="G9" i="71"/>
  <c r="D9" i="71"/>
  <c r="G8" i="71"/>
  <c r="I17" i="72" l="1"/>
  <c r="G17" i="72"/>
  <c r="E17" i="72"/>
  <c r="C17" i="72"/>
</calcChain>
</file>

<file path=xl/sharedStrings.xml><?xml version="1.0" encoding="utf-8"?>
<sst xmlns="http://schemas.openxmlformats.org/spreadsheetml/2006/main" count="634" uniqueCount="261">
  <si>
    <t>Comunidad Autónoma</t>
  </si>
  <si>
    <t>Empresas</t>
  </si>
  <si>
    <t>Establecimientos</t>
  </si>
  <si>
    <t>Número</t>
  </si>
  <si>
    <t>Andalucía</t>
  </si>
  <si>
    <t>Aragón</t>
  </si>
  <si>
    <t>Canarias</t>
  </si>
  <si>
    <t>Cantabria</t>
  </si>
  <si>
    <t>Castilla y León</t>
  </si>
  <si>
    <t>Cataluña</t>
  </si>
  <si>
    <t>Extremadura</t>
  </si>
  <si>
    <t>Galicia</t>
  </si>
  <si>
    <t>País Vasco</t>
  </si>
  <si>
    <t>Ceuta y Melilla</t>
  </si>
  <si>
    <t>Total</t>
  </si>
  <si>
    <t>Subsector de actividad</t>
  </si>
  <si>
    <t>TOTAL</t>
  </si>
  <si>
    <t>% s/ total</t>
  </si>
  <si>
    <t>Gastos de personal</t>
  </si>
  <si>
    <t>1º Sem.</t>
  </si>
  <si>
    <t>2º Sem.</t>
  </si>
  <si>
    <t>Media</t>
  </si>
  <si>
    <t>Fuente: I.N.E.</t>
  </si>
  <si>
    <t>Huevos</t>
  </si>
  <si>
    <t>Pan</t>
  </si>
  <si>
    <t>Arroz</t>
  </si>
  <si>
    <t>Azúcar</t>
  </si>
  <si>
    <t>Frutas frescas</t>
  </si>
  <si>
    <t>Alimentos sin elaboración</t>
  </si>
  <si>
    <t>Activos</t>
  </si>
  <si>
    <t>Ocupados</t>
  </si>
  <si>
    <t>Parados</t>
  </si>
  <si>
    <t>Tasa de paro (%)</t>
  </si>
  <si>
    <t>Años</t>
  </si>
  <si>
    <t>Carne de porcino</t>
  </si>
  <si>
    <t>Carne de aves</t>
  </si>
  <si>
    <t>Legumbres y hortalizas frescas</t>
  </si>
  <si>
    <t>Patatas y sus preparados</t>
  </si>
  <si>
    <t>Subclases</t>
  </si>
  <si>
    <t>De 50 a 199 asalariados</t>
  </si>
  <si>
    <t>De 200 o más asalariados</t>
  </si>
  <si>
    <t>% sobre total</t>
  </si>
  <si>
    <t xml:space="preserve">Metodología EPA-2005 </t>
  </si>
  <si>
    <t>Alimentos elaborados</t>
  </si>
  <si>
    <t>Alimentos con elaboración, bebidas y tabaco</t>
  </si>
  <si>
    <t>Alimentos y bebidas</t>
  </si>
  <si>
    <t>10.5. Fabricación de productos lácteos</t>
  </si>
  <si>
    <t>10.8. Fabricación de otros productos alimenticios</t>
  </si>
  <si>
    <t>11.0.2. Elaboración de vinos</t>
  </si>
  <si>
    <t>División, grupos y clases</t>
  </si>
  <si>
    <t>Los datos por división, grupos y clases están referidos a CNAE-2009.</t>
  </si>
  <si>
    <t>TOTAL INDUSTRIA ALIMENTACIÓN</t>
  </si>
  <si>
    <t>10. INDUSTRIA DE LA ALIMENTACIÓN</t>
  </si>
  <si>
    <t>11. FABRICACIÓN DE BEBIDAS</t>
  </si>
  <si>
    <t>ÍNDICE GENERAL (IPI)</t>
  </si>
  <si>
    <t>ÍNDICE GENERAL</t>
  </si>
  <si>
    <t>Miles de euros</t>
  </si>
  <si>
    <t>ÍNDICE GENERAL (IPRI)</t>
  </si>
  <si>
    <t>Los datos por subsectores de actividad están referidos a CNAE-2009</t>
  </si>
  <si>
    <t>Los datos por subsectores de actividad están referidos a CNAE-2009.</t>
  </si>
  <si>
    <t>10.1. Procesado y conservación de carne y elaboración de productos cárnicos</t>
  </si>
  <si>
    <t>10.2 .Procesado y conservación de pescados, crustáceos y moluscos</t>
  </si>
  <si>
    <t>10.3. Procesado y conservación de frutas y hortalizas</t>
  </si>
  <si>
    <t>10.4. Fabricación de aceites y grasas vegetales y animales</t>
  </si>
  <si>
    <t>10.6. Fabricación de productos de molinería, almidones y productos amiláceos</t>
  </si>
  <si>
    <t>10.7. Fabricación de productos de panadería y pastas alimenticias</t>
  </si>
  <si>
    <t>10.9. Fabricación de productos para la alimentación animal</t>
  </si>
  <si>
    <t>11.0.1. Destilación, rectificación y mezcla de bebidas alcohólicas</t>
  </si>
  <si>
    <t>11.0.7. Producción de aguas minerales y bebidas analcohólicas</t>
  </si>
  <si>
    <t>11.0.5. Fabricación de cerveza(1)</t>
  </si>
  <si>
    <t>Pasta alimenticia</t>
  </si>
  <si>
    <t>Carnes de vacuno</t>
  </si>
  <si>
    <t>Carnes de ovino</t>
  </si>
  <si>
    <t>Preparados de carnes</t>
  </si>
  <si>
    <t xml:space="preserve">Pescado fresco </t>
  </si>
  <si>
    <t>Pescado congelado</t>
  </si>
  <si>
    <t xml:space="preserve">Aceites </t>
  </si>
  <si>
    <t>Legumbres y hortalizas secas</t>
  </si>
  <si>
    <t>Espirituosos y licores</t>
  </si>
  <si>
    <t>Vinos</t>
  </si>
  <si>
    <t xml:space="preserve">  Hasta 49 asalariados (*)</t>
  </si>
  <si>
    <t>(*) Desde sin asalariados hasta 49 asalariados</t>
  </si>
  <si>
    <t>Fuente: I.N.E</t>
  </si>
  <si>
    <t>Media de los cuatro trimestres del año</t>
  </si>
  <si>
    <t>P: Datos provisionales</t>
  </si>
  <si>
    <t xml:space="preserve">Incluye la actividad principal </t>
  </si>
  <si>
    <t>10: Industria de la alimentación</t>
  </si>
  <si>
    <t xml:space="preserve">11: Industria de bebidas </t>
  </si>
  <si>
    <t>Procesado y conservación de carne y elaboración de productos cárnicos</t>
  </si>
  <si>
    <t>Procesado y conservación de pescados, crustáceos y moluscos</t>
  </si>
  <si>
    <t>Procesado y conservación de frutas y hortalizas</t>
  </si>
  <si>
    <t>Fabricación de aceites y grasas vegetales y animales</t>
  </si>
  <si>
    <t>Fabricación de productos lácteos</t>
  </si>
  <si>
    <t>Fabricación de productos de molinería, almidones y productos amiláceos</t>
  </si>
  <si>
    <t>Fabricación de productos de panadería y pastas alimenticias</t>
  </si>
  <si>
    <t>Fabricación de productos para la alimentación animal</t>
  </si>
  <si>
    <t>Número de locales</t>
  </si>
  <si>
    <t>Cifra de negocios</t>
  </si>
  <si>
    <t>Sueldos y salarios</t>
  </si>
  <si>
    <t>Inversión en activos materiales</t>
  </si>
  <si>
    <t>Personal ocupado</t>
  </si>
  <si>
    <t>Locales</t>
  </si>
  <si>
    <t>11.0.7. Fabricación de bebidas no alcohólicas; producción de aguas minerales y otras aguas embotelladas</t>
  </si>
  <si>
    <t>Pastas alimenticias y cuscús</t>
  </si>
  <si>
    <t>Carnes de ovino y caprino</t>
  </si>
  <si>
    <t>Carne de ave</t>
  </si>
  <si>
    <t>Otros preparados de carnes</t>
  </si>
  <si>
    <t>Pescado fresco  o refrigerado</t>
  </si>
  <si>
    <t>Frutas frescas o refrigeradas</t>
  </si>
  <si>
    <t>Número de empresas</t>
  </si>
  <si>
    <t>Valor de la producción</t>
  </si>
  <si>
    <t>Valor añadido a coste de los factores</t>
  </si>
  <si>
    <t>Excedente bruto de explotación</t>
  </si>
  <si>
    <t>Total de compras de bienes y servicios</t>
  </si>
  <si>
    <t>Personal remunerado</t>
  </si>
  <si>
    <t>Personas</t>
  </si>
  <si>
    <t>10 Industria de la alimentación</t>
  </si>
  <si>
    <t>101 Procesado y conservación de carne y elaboración de productos cárnicos</t>
  </si>
  <si>
    <t>102 Procesado y conservación de pescados, crustáceos y moluscos</t>
  </si>
  <si>
    <t>103 Procesado y conservación de frutas y hortalizas</t>
  </si>
  <si>
    <t>104 Fabricación de aceites y grasas vegetales y animales</t>
  </si>
  <si>
    <t>105 Fabricación de productos lácteos</t>
  </si>
  <si>
    <t>106 Fabricación de productos de molinería, almidones y productos amiláceos</t>
  </si>
  <si>
    <t>107 Fabricación de productos de panadería y pastas alimenticias</t>
  </si>
  <si>
    <t>108 Fabricación de otros productos alimenticios</t>
  </si>
  <si>
    <t>109 Fabricación de productos para la alimentación animal</t>
  </si>
  <si>
    <t>11 Fabricación de bebidas</t>
  </si>
  <si>
    <t>110 Fabricación de bebidas</t>
  </si>
  <si>
    <t xml:space="preserve">LA INDUSTRIA DE LA ALIMENTACIÓN </t>
  </si>
  <si>
    <t>Comunitat Valenciana</t>
  </si>
  <si>
    <t>Ceuta</t>
  </si>
  <si>
    <t>Melilla</t>
  </si>
  <si>
    <t xml:space="preserve">Harinas y otros cereales </t>
  </si>
  <si>
    <t xml:space="preserve">Marisco fresco o refrigerado </t>
  </si>
  <si>
    <t xml:space="preserve">Otras carnes </t>
  </si>
  <si>
    <t xml:space="preserve">Leche </t>
  </si>
  <si>
    <t xml:space="preserve">Mantequilla y margarina </t>
  </si>
  <si>
    <t xml:space="preserve">Agua mineral, refrescos  y zumos </t>
  </si>
  <si>
    <t xml:space="preserve">Café, cacao e infusiones </t>
  </si>
  <si>
    <t xml:space="preserve">Frutas en conserva y frutos secos </t>
  </si>
  <si>
    <t xml:space="preserve">Otros productos lácteos </t>
  </si>
  <si>
    <t xml:space="preserve">Harinas y cereales </t>
  </si>
  <si>
    <t xml:space="preserve">Otras carnes y casqueria </t>
  </si>
  <si>
    <t xml:space="preserve">Crustáceos, moluscos </t>
  </si>
  <si>
    <t xml:space="preserve">Pescado en conserva y preparados </t>
  </si>
  <si>
    <t xml:space="preserve">Legumbres y hortalizas congeladas y en conserva </t>
  </si>
  <si>
    <t xml:space="preserve">Cerveza </t>
  </si>
  <si>
    <t>6.4.1. Estructura de los subsectores de actividad de la  Industria de la Alimentación</t>
  </si>
  <si>
    <t>6.3.1. Evolución del número de empresas y establecimientos de la Industria de la Alimentación</t>
  </si>
  <si>
    <t>6.8.1. Tasas de variación (%) del Índice de Producción  Industria de la Alimentación y Fabricación de Bebidas</t>
  </si>
  <si>
    <t>6.10.1. Tasas de variación (%) del Índice de Precios de la Industria de la Alimentación y Fabricación de Bebidas</t>
  </si>
  <si>
    <t>6.13. Serie histórica de población activa, ocupada y parada</t>
  </si>
  <si>
    <t>(*) Enlace de consulta</t>
  </si>
  <si>
    <t>Inversión neta en activos materiales (%)*</t>
  </si>
  <si>
    <r>
      <t>(1)</t>
    </r>
    <r>
      <rPr>
        <sz val="9"/>
        <rFont val="Ubuntu"/>
        <family val="2"/>
      </rPr>
      <t xml:space="preserve"> No incluye la malta.</t>
    </r>
  </si>
  <si>
    <r>
      <t xml:space="preserve">(1) </t>
    </r>
    <r>
      <rPr>
        <sz val="10"/>
        <rFont val="Ubuntu"/>
        <family val="2"/>
      </rPr>
      <t>No incluye la malta.</t>
    </r>
  </si>
  <si>
    <t>6.11.1. Índice de Precios de Consumo de la  Industria de la Alimentación y General (Base 2021 = 100)</t>
  </si>
  <si>
    <r>
      <t>(1)</t>
    </r>
    <r>
      <rPr>
        <sz val="9"/>
        <rFont val="Ubuntu"/>
        <family val="2"/>
      </rPr>
      <t xml:space="preserve"> Hasta el año 2008 se utiliza la CNAE-93, para años posteriores se utiliza la CNAE-2009</t>
    </r>
  </si>
  <si>
    <r>
      <t>en la Industria  de la Alimentación (miles de personas)</t>
    </r>
    <r>
      <rPr>
        <vertAlign val="superscript"/>
        <sz val="12"/>
        <rFont val="Klinic Slab Book"/>
        <family val="3"/>
      </rPr>
      <t xml:space="preserve"> (1)</t>
    </r>
  </si>
  <si>
    <t>Para el ejercicio de referencia 2021, se produce una ruptura de la serie en la variable 'Número de empresas' . Pueden consultarse más detalles en la metodología.</t>
  </si>
  <si>
    <t xml:space="preserve">Para obtener los resultados por comunidades autónomas se considera como unidad estadística la Unidad Local cuya actividad principal es industrial. </t>
  </si>
  <si>
    <t>TOTAL ALIMENTACIÓN</t>
  </si>
  <si>
    <t>Otros Productos En Volumen</t>
  </si>
  <si>
    <t>Otros Productos En Peso</t>
  </si>
  <si>
    <t>Gaseosas y Bebidas Refrescantes</t>
  </si>
  <si>
    <t>Agua De Bebida Envas.</t>
  </si>
  <si>
    <t>Total Zumo Y Néctar</t>
  </si>
  <si>
    <t xml:space="preserve">Total Bebidas Espirituosas </t>
  </si>
  <si>
    <t>Cervezas</t>
  </si>
  <si>
    <t>Vino sin DOP/IGP</t>
  </si>
  <si>
    <t>Vinos Con I.G.P.</t>
  </si>
  <si>
    <t>Espum(Inc Cava)+Gas</t>
  </si>
  <si>
    <t>Vinos Tranquilos</t>
  </si>
  <si>
    <t>Salsas</t>
  </si>
  <si>
    <t>Platos Preparados</t>
  </si>
  <si>
    <t>Total Frutas&amp;Hortalizas Transformadas</t>
  </si>
  <si>
    <t>Frutos Secos</t>
  </si>
  <si>
    <t>Aceitunas</t>
  </si>
  <si>
    <t>Total Frutas Fresca</t>
  </si>
  <si>
    <t>Total Hortalizas Frescas</t>
  </si>
  <si>
    <t>Patatas Procesadas</t>
  </si>
  <si>
    <t>Patatas Congeladas</t>
  </si>
  <si>
    <t>Patatas Frescas</t>
  </si>
  <si>
    <t>Margarina</t>
  </si>
  <si>
    <t>Aceite De Girasol</t>
  </si>
  <si>
    <t>Total Aceite  oliva</t>
  </si>
  <si>
    <t>Total Aceite</t>
  </si>
  <si>
    <t>Legumbres</t>
  </si>
  <si>
    <t>Azucar</t>
  </si>
  <si>
    <t>Total Pastas</t>
  </si>
  <si>
    <t>Cafés e Infusiones</t>
  </si>
  <si>
    <t>Chocolates/Cacaos/Suc</t>
  </si>
  <si>
    <t>Bollería/Pastelería/Galletas/Cereales</t>
  </si>
  <si>
    <t>Derivados Lácteos</t>
  </si>
  <si>
    <t>Total Otras Leches</t>
  </si>
  <si>
    <t>Total Leche Líquida</t>
  </si>
  <si>
    <t>Total Pesca</t>
  </si>
  <si>
    <t>Total Carne</t>
  </si>
  <si>
    <t>Total Huevos (Kgs.)</t>
  </si>
  <si>
    <t>Hogares</t>
  </si>
  <si>
    <t>Productos</t>
  </si>
  <si>
    <t>6.14. Valor de los alimentos comprados</t>
  </si>
  <si>
    <r>
      <t xml:space="preserve">6.15. Evolución de la cantidad comprada total  (millones de kg/litros) y por persona </t>
    </r>
    <r>
      <rPr>
        <vertAlign val="superscript"/>
        <sz val="12"/>
        <rFont val="Klinic Slab Book"/>
        <family val="3"/>
      </rPr>
      <t>(1)</t>
    </r>
  </si>
  <si>
    <t>TOTAL ALIMENTOS</t>
  </si>
  <si>
    <t>Otros productos en volumen</t>
  </si>
  <si>
    <t>Otros productos en peso</t>
  </si>
  <si>
    <t>Compra directa al productor</t>
  </si>
  <si>
    <t>Autoconsumo</t>
  </si>
  <si>
    <t>Venta a domicilio</t>
  </si>
  <si>
    <t>Mercadillos</t>
  </si>
  <si>
    <t xml:space="preserve">Economato / Cooperativa </t>
  </si>
  <si>
    <t>II. Establecimientos no convencionales: otros canales</t>
  </si>
  <si>
    <t xml:space="preserve">     </t>
  </si>
  <si>
    <t>Hipermercados</t>
  </si>
  <si>
    <t>Tiendas tradicionales</t>
  </si>
  <si>
    <t>I. Establecimientos convencionales</t>
  </si>
  <si>
    <t>Otros preparados de pescado y marisco conservados o procesados (*)</t>
  </si>
  <si>
    <t>Mantequilla</t>
  </si>
  <si>
    <t>Patatas</t>
  </si>
  <si>
    <t>Café, té, cacao y chocolate en polvo</t>
  </si>
  <si>
    <t>6.7.1. Evolución del Índice de Producción de la Industria de la Alimentación y Fabricación de Bebidas (Base 2021 = 100)</t>
  </si>
  <si>
    <t xml:space="preserve"> (Base 2021 = 100) sobre el mismo período del año anterior</t>
  </si>
  <si>
    <t>6.9.1. Evolución del Índice de Precios de la Industria de la Alimentación y Fabricación de Bebidas (Base 2021 = 100)</t>
  </si>
  <si>
    <t>(Base 2021 = 100) sobre el mismo período del año anterior</t>
  </si>
  <si>
    <t>6.12.1. Tasa de variación  del Índice de Precios de Consumo (Base 2021 = 100) sobre el mismo periodo del año anterior</t>
  </si>
  <si>
    <t>6.1.1. Análisis autonómico de empresas y establecimientos de la Industria de la Alimentación, 2025</t>
  </si>
  <si>
    <t>6.2.1. Empresas y establecimientos de la Industria de la Alimentación según subsector de actividad, 2025</t>
  </si>
  <si>
    <t>Fuente: Directorio Central de Empresas 2025</t>
  </si>
  <si>
    <t>(*)Estadística estructural de empresas: sector industrial, 2024 I.N.E (último dato publicado)</t>
  </si>
  <si>
    <t>Fuente: Directorio Central de Empresas 2025 del I.N.E.</t>
  </si>
  <si>
    <t>según subsector de actividad, 2025</t>
  </si>
  <si>
    <t>Var 25/24</t>
  </si>
  <si>
    <t>según asalariados del establecimiento, 2025</t>
  </si>
  <si>
    <t>6.5.1. Indicadores de la Industria de la Alimentación y Fabricación de bebidas según subsectores de actividad, 2023</t>
  </si>
  <si>
    <t>Fuente: Estadística estructural de empresa: sector industrial.  Año 2023, I.N.E</t>
  </si>
  <si>
    <t xml:space="preserve"> Indicadores de la Industria de la Alimentación y Fabricacion de bebidas según subsectores de actividad, 2024</t>
  </si>
  <si>
    <t>Fuente: Estadística estructural de empresa: sector industrial.  Año 2024, I.N.E</t>
  </si>
  <si>
    <t>6.6 Análisis autonómico de los indicadores de la Industria de la Alimentación, 2023</t>
  </si>
  <si>
    <t>Análisis autonómico de los indicadores de la Industria de la Alimentación, 2024</t>
  </si>
  <si>
    <t>Fuente: Estadística estructural de empresa: sector industrial. Año 2023, I.N.E</t>
  </si>
  <si>
    <t>Fuente: Estadística estructural de empresa: sector industrial. Año 2024, I.N.E</t>
  </si>
  <si>
    <t>2025/2024</t>
  </si>
  <si>
    <t>Evolución del volumen total 2024/2025 (%)</t>
  </si>
  <si>
    <t>Volumen total 
(millones de kg o litros)</t>
  </si>
  <si>
    <t>Volumen per cápita</t>
  </si>
  <si>
    <t xml:space="preserve"> (kg o litros/persona)</t>
  </si>
  <si>
    <t>Volumen total 
(millones de kg                   o litros)</t>
  </si>
  <si>
    <t>Supermercados</t>
  </si>
  <si>
    <t xml:space="preserve"> e-commerce</t>
  </si>
  <si>
    <t>Resto canales</t>
  </si>
  <si>
    <t>6.16. Evolución de la cuota de mercado en hogares (porcentaje del valor de venta)</t>
  </si>
  <si>
    <t>Asturias, Principado de</t>
  </si>
  <si>
    <t>Baleares, Illes</t>
  </si>
  <si>
    <t>Madrid, Comunidad de</t>
  </si>
  <si>
    <t xml:space="preserve">Murcia, Región de </t>
  </si>
  <si>
    <t>Navarra, Comunidad Foral de</t>
  </si>
  <si>
    <t>Rioja, La</t>
  </si>
  <si>
    <t xml:space="preserve">Asturias, Principado de </t>
  </si>
  <si>
    <t>Murcia, Región de</t>
  </si>
  <si>
    <t xml:space="preserve">Rioja, La </t>
  </si>
  <si>
    <t>Castilla - La Mancha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</si>
</sst>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* #,##0_);_(* \(#,##0\);_(* &quot;-&quot;_);_(@_)"/>
    <numFmt numFmtId="165" formatCode="#,##0\ "/>
    <numFmt numFmtId="166" formatCode="0.00\ "/>
    <numFmt numFmtId="167" formatCode="0.0"/>
    <numFmt numFmtId="168" formatCode="#,##0.0_);\(#,##0.0\)"/>
    <numFmt numFmtId="169" formatCode="#,##0.000\ "/>
    <numFmt numFmtId="170" formatCode="#,##0.000"/>
    <numFmt numFmtId="171" formatCode="0.000"/>
    <numFmt numFmtId="172" formatCode="#,##0;\(0.0\)"/>
    <numFmt numFmtId="173" formatCode="_-* #,##0.00\ [$€]_-;\-* #,##0.00\ [$€]_-;_-* &quot;-&quot;??\ [$€]_-;_-@_-"/>
    <numFmt numFmtId="174" formatCode="#,##0__;\–#,##0__;0__;@__"/>
    <numFmt numFmtId="175" formatCode="#,##0.0__;\–#,##0.0__;0.0__;@__"/>
    <numFmt numFmtId="176" formatCode="#,##0.00__;\–#,##0.00__;0.00__;@__"/>
    <numFmt numFmtId="177" formatCode="#,##0\ \ "/>
    <numFmt numFmtId="178" formatCode="0.00\ \ "/>
    <numFmt numFmtId="179" formatCode="#,##0.00\ \ "/>
  </numFmts>
  <fonts count="4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sz val="9"/>
      <name val="Univers"/>
      <family val="2"/>
    </font>
    <font>
      <b/>
      <sz val="10"/>
      <color indexed="10"/>
      <name val="Arial"/>
      <family val="2"/>
    </font>
    <font>
      <vertAlign val="subscript"/>
      <sz val="10"/>
      <name val="Arial"/>
      <family val="2"/>
    </font>
    <font>
      <sz val="10"/>
      <name val="Univers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b/>
      <sz val="11"/>
      <name val="Ubuntu Light"/>
      <family val="2"/>
    </font>
    <font>
      <sz val="10"/>
      <name val="Ubuntu Light"/>
      <family val="2"/>
    </font>
    <font>
      <b/>
      <sz val="10"/>
      <name val="Ubuntu Light"/>
      <family val="2"/>
    </font>
    <font>
      <b/>
      <sz val="14"/>
      <name val="Ubuntu Light"/>
      <family val="2"/>
    </font>
    <font>
      <sz val="9"/>
      <name val="Ubuntu Light"/>
      <family val="2"/>
    </font>
    <font>
      <sz val="11"/>
      <name val="Ubuntu Light"/>
      <family val="2"/>
    </font>
    <font>
      <sz val="10"/>
      <name val="Klinic Slab Book"/>
      <family val="3"/>
    </font>
    <font>
      <sz val="14"/>
      <name val="Klinic Slab Book"/>
      <family val="3"/>
    </font>
    <font>
      <sz val="11"/>
      <name val="Klinic Slab Book"/>
      <family val="3"/>
    </font>
    <font>
      <sz val="12"/>
      <name val="Klinic Slab Book"/>
      <family val="3"/>
    </font>
    <font>
      <sz val="10"/>
      <name val="Ubuntu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b/>
      <sz val="9"/>
      <color theme="1"/>
      <name val="Ubuntu"/>
      <family val="2"/>
    </font>
    <font>
      <sz val="9"/>
      <color rgb="FFFF0000"/>
      <name val="Ubuntu"/>
      <family val="2"/>
    </font>
    <font>
      <u/>
      <sz val="9"/>
      <color theme="10"/>
      <name val="Ubuntu"/>
      <family val="2"/>
    </font>
    <font>
      <b/>
      <sz val="10"/>
      <name val="Ubuntu "/>
    </font>
    <font>
      <b/>
      <sz val="9"/>
      <color indexed="8"/>
      <name val="Ubuntu"/>
      <family val="2"/>
    </font>
    <font>
      <sz val="9"/>
      <color indexed="8"/>
      <name val="Ubuntu"/>
      <family val="2"/>
    </font>
    <font>
      <sz val="9"/>
      <name val="Klinic Slab Book"/>
      <family val="3"/>
    </font>
    <font>
      <b/>
      <sz val="9"/>
      <color rgb="FFFF0000"/>
      <name val="Ubuntu"/>
      <family val="2"/>
    </font>
    <font>
      <sz val="16"/>
      <name val="Klinic Slab Book"/>
      <family val="3"/>
    </font>
    <font>
      <vertAlign val="superscript"/>
      <sz val="9"/>
      <name val="Ubuntu"/>
      <family val="2"/>
    </font>
    <font>
      <vertAlign val="superscript"/>
      <sz val="10"/>
      <name val="Ubuntu"/>
      <family val="2"/>
    </font>
    <font>
      <vertAlign val="superscript"/>
      <sz val="12"/>
      <name val="Klinic Slab Book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EB9099"/>
      </bottom>
      <diagonal/>
    </border>
    <border>
      <left style="thin">
        <color theme="0"/>
      </left>
      <right style="thin">
        <color theme="0"/>
      </right>
      <top style="thin">
        <color rgb="FFFFCCCC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rgb="FFFFCCCC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rgb="FFFFCCCC"/>
      </bottom>
      <diagonal/>
    </border>
    <border>
      <left/>
      <right/>
      <top/>
      <bottom style="thin">
        <color theme="0"/>
      </bottom>
      <diagonal/>
    </border>
    <border>
      <left style="thin">
        <color rgb="FFFFCCCC"/>
      </left>
      <right style="thin">
        <color rgb="FFFFCCCC"/>
      </right>
      <top/>
      <bottom/>
      <diagonal/>
    </border>
    <border>
      <left/>
      <right style="thin">
        <color rgb="FFFFCCCC"/>
      </right>
      <top style="medium">
        <color rgb="FFEB9099"/>
      </top>
      <bottom/>
      <diagonal/>
    </border>
    <border>
      <left style="thin">
        <color rgb="FFFFCCCC"/>
      </left>
      <right style="thin">
        <color rgb="FFFFCCCC"/>
      </right>
      <top style="medium">
        <color rgb="FFEB9099"/>
      </top>
      <bottom/>
      <diagonal/>
    </border>
    <border>
      <left style="thin">
        <color rgb="FFFFCCCC"/>
      </left>
      <right/>
      <top/>
      <bottom style="medium">
        <color rgb="FFEB9099"/>
      </bottom>
      <diagonal/>
    </border>
    <border>
      <left/>
      <right style="thin">
        <color indexed="60"/>
      </right>
      <top style="medium">
        <color theme="0"/>
      </top>
      <bottom/>
      <diagonal/>
    </border>
    <border>
      <left/>
      <right style="thin">
        <color theme="0"/>
      </right>
      <top style="medium">
        <color rgb="FFEB9099"/>
      </top>
      <bottom/>
      <diagonal/>
    </border>
    <border>
      <left style="thin">
        <color indexed="6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EB9099"/>
      </top>
      <bottom/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EB9099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/>
      <top style="thin">
        <color theme="0"/>
      </top>
      <bottom style="medium">
        <color rgb="FFFF999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medium">
        <color rgb="FFFF9999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medium">
        <color rgb="FFFF9999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FF9999"/>
      </top>
      <bottom style="medium">
        <color theme="0"/>
      </bottom>
      <diagonal/>
    </border>
    <border>
      <left style="thin">
        <color theme="0"/>
      </left>
      <right/>
      <top style="medium">
        <color rgb="FFFF9999"/>
      </top>
      <bottom style="medium">
        <color theme="0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/>
      <diagonal/>
    </border>
    <border>
      <left/>
      <right style="thin">
        <color theme="0"/>
      </right>
      <top/>
      <bottom style="medium">
        <color rgb="FFFF9999"/>
      </bottom>
      <diagonal/>
    </border>
    <border>
      <left style="thin">
        <color theme="0"/>
      </left>
      <right style="thin">
        <color theme="0"/>
      </right>
      <top/>
      <bottom style="medium">
        <color rgb="FFFF9999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medium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FF9999"/>
      </bottom>
      <diagonal/>
    </border>
    <border>
      <left style="thin">
        <color theme="0"/>
      </left>
      <right/>
      <top style="medium">
        <color theme="0"/>
      </top>
      <bottom style="medium">
        <color rgb="FFFF999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indexed="9"/>
      </left>
      <right style="thin">
        <color rgb="FFFFCCCC"/>
      </right>
      <top style="thin">
        <color indexed="9"/>
      </top>
      <bottom style="thin">
        <color indexed="9"/>
      </bottom>
      <diagonal/>
    </border>
    <border>
      <left/>
      <right style="thin">
        <color rgb="FFFFCCCC"/>
      </right>
      <top style="thin">
        <color indexed="9"/>
      </top>
      <bottom/>
      <diagonal/>
    </border>
    <border>
      <left style="thin">
        <color rgb="FFFFCCCC"/>
      </left>
      <right style="thin">
        <color rgb="FFFFCCCC"/>
      </right>
      <top/>
      <bottom style="medium">
        <color rgb="FFFFCCCC"/>
      </bottom>
      <diagonal/>
    </border>
    <border>
      <left/>
      <right/>
      <top style="medium">
        <color rgb="FFFFCCCC"/>
      </top>
      <bottom/>
      <diagonal/>
    </border>
    <border>
      <left/>
      <right style="thin">
        <color rgb="FFFFCCCC"/>
      </right>
      <top style="thin">
        <color indexed="9"/>
      </top>
      <bottom style="medium">
        <color rgb="FFFFCCCC"/>
      </bottom>
      <diagonal/>
    </border>
  </borders>
  <cellStyleXfs count="10">
    <xf numFmtId="0" fontId="0" fillId="0" borderId="0"/>
    <xf numFmtId="173" fontId="1" fillId="0" borderId="0" applyFont="0" applyFill="0" applyBorder="0" applyAlignment="0" applyProtection="0"/>
    <xf numFmtId="0" fontId="14" fillId="0" borderId="0"/>
    <xf numFmtId="0" fontId="1" fillId="0" borderId="0"/>
    <xf numFmtId="172" fontId="3" fillId="0" borderId="1">
      <alignment horizontal="right"/>
    </xf>
    <xf numFmtId="0" fontId="3" fillId="0" borderId="0"/>
    <xf numFmtId="0" fontId="15" fillId="0" borderId="0" applyNumberFormat="0" applyFill="0" applyBorder="0" applyAlignment="0" applyProtection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459">
    <xf numFmtId="0" fontId="0" fillId="0" borderId="0" xfId="0"/>
    <xf numFmtId="3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 applyAlignment="1">
      <alignment horizontal="center"/>
    </xf>
    <xf numFmtId="2" fontId="3" fillId="0" borderId="0" xfId="0" applyNumberFormat="1" applyFont="1"/>
    <xf numFmtId="0" fontId="2" fillId="0" borderId="0" xfId="0" applyFont="1"/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9" fontId="8" fillId="0" borderId="0" xfId="0" applyNumberFormat="1" applyFont="1"/>
    <xf numFmtId="0" fontId="4" fillId="0" borderId="0" xfId="0" applyFont="1" applyAlignment="1">
      <alignment horizontal="center"/>
    </xf>
    <xf numFmtId="168" fontId="3" fillId="0" borderId="0" xfId="0" applyNumberFormat="1" applyFont="1"/>
    <xf numFmtId="167" fontId="3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/>
    <xf numFmtId="1" fontId="11" fillId="0" borderId="0" xfId="0" applyNumberFormat="1" applyFont="1" applyAlignment="1">
      <alignment horizontal="right"/>
    </xf>
    <xf numFmtId="1" fontId="11" fillId="0" borderId="0" xfId="0" applyNumberFormat="1" applyFont="1" applyAlignment="1">
      <alignment horizontal="center"/>
    </xf>
    <xf numFmtId="2" fontId="5" fillId="0" borderId="0" xfId="0" applyNumberFormat="1" applyFont="1"/>
    <xf numFmtId="0" fontId="3" fillId="0" borderId="0" xfId="0" applyFont="1" applyAlignment="1">
      <alignment horizontal="center" wrapText="1" shrinkToFit="1"/>
    </xf>
    <xf numFmtId="0" fontId="6" fillId="0" borderId="0" xfId="0" applyFont="1"/>
    <xf numFmtId="0" fontId="8" fillId="0" borderId="0" xfId="0" applyFont="1"/>
    <xf numFmtId="2" fontId="8" fillId="0" borderId="0" xfId="0" applyNumberFormat="1" applyFont="1"/>
    <xf numFmtId="3" fontId="2" fillId="0" borderId="0" xfId="0" applyNumberFormat="1" applyFont="1" applyAlignment="1">
      <alignment horizontal="center"/>
    </xf>
    <xf numFmtId="0" fontId="12" fillId="0" borderId="0" xfId="0" applyFont="1"/>
    <xf numFmtId="169" fontId="8" fillId="0" borderId="0" xfId="0" applyNumberFormat="1" applyFont="1" applyAlignment="1">
      <alignment vertical="center"/>
    </xf>
    <xf numFmtId="49" fontId="9" fillId="0" borderId="0" xfId="0" applyNumberFormat="1" applyFont="1"/>
    <xf numFmtId="49" fontId="13" fillId="0" borderId="0" xfId="0" applyNumberFormat="1" applyFont="1"/>
    <xf numFmtId="0" fontId="3" fillId="0" borderId="0" xfId="0" applyFont="1" applyAlignment="1">
      <alignment vertical="center"/>
    </xf>
    <xf numFmtId="0" fontId="1" fillId="0" borderId="0" xfId="0" applyFont="1"/>
    <xf numFmtId="166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74" fontId="1" fillId="2" borderId="0" xfId="0" applyNumberFormat="1" applyFont="1" applyFill="1" applyAlignment="1">
      <alignment horizontal="right"/>
    </xf>
    <xf numFmtId="2" fontId="1" fillId="0" borderId="0" xfId="0" applyNumberFormat="1" applyFont="1"/>
    <xf numFmtId="3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9" fontId="1" fillId="0" borderId="2" xfId="0" applyNumberFormat="1" applyFont="1" applyBorder="1" applyAlignment="1">
      <alignment vertical="center"/>
    </xf>
    <xf numFmtId="169" fontId="1" fillId="0" borderId="1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169" fontId="1" fillId="0" borderId="0" xfId="0" applyNumberFormat="1" applyFont="1" applyAlignment="1">
      <alignment vertical="center"/>
    </xf>
    <xf numFmtId="0" fontId="1" fillId="2" borderId="0" xfId="0" applyFont="1" applyFill="1"/>
    <xf numFmtId="169" fontId="1" fillId="3" borderId="0" xfId="0" applyNumberFormat="1" applyFont="1" applyFill="1" applyAlignment="1">
      <alignment vertical="center"/>
    </xf>
    <xf numFmtId="2" fontId="1" fillId="2" borderId="0" xfId="0" applyNumberFormat="1" applyFont="1" applyFill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/>
    </xf>
    <xf numFmtId="17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7" fontId="1" fillId="0" borderId="0" xfId="0" applyNumberFormat="1" applyFont="1"/>
    <xf numFmtId="0" fontId="16" fillId="0" borderId="0" xfId="6" applyFont="1" applyFill="1" applyBorder="1" applyAlignment="1" applyProtection="1">
      <alignment horizontal="left"/>
    </xf>
    <xf numFmtId="0" fontId="0" fillId="4" borderId="0" xfId="0" applyFill="1"/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9" fontId="20" fillId="0" borderId="0" xfId="0" applyNumberFormat="1" applyFont="1" applyAlignment="1">
      <alignment horizontal="left"/>
    </xf>
    <xf numFmtId="3" fontId="19" fillId="0" borderId="0" xfId="0" applyNumberFormat="1" applyFont="1" applyAlignment="1">
      <alignment horizontal="left"/>
    </xf>
    <xf numFmtId="165" fontId="19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3" fontId="19" fillId="0" borderId="0" xfId="0" applyNumberFormat="1" applyFont="1" applyAlignment="1">
      <alignment horizontal="center"/>
    </xf>
    <xf numFmtId="167" fontId="19" fillId="0" borderId="0" xfId="0" applyNumberFormat="1" applyFont="1" applyAlignment="1">
      <alignment horizontal="center"/>
    </xf>
    <xf numFmtId="0" fontId="19" fillId="0" borderId="0" xfId="0" applyFont="1"/>
    <xf numFmtId="0" fontId="19" fillId="4" borderId="0" xfId="0" applyFont="1" applyFill="1"/>
    <xf numFmtId="0" fontId="18" fillId="4" borderId="0" xfId="0" applyFont="1" applyFill="1" applyAlignment="1">
      <alignment horizontal="center"/>
    </xf>
    <xf numFmtId="1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2" fontId="19" fillId="0" borderId="0" xfId="0" applyNumberFormat="1" applyFont="1"/>
    <xf numFmtId="0" fontId="18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77" fontId="28" fillId="0" borderId="13" xfId="3" applyNumberFormat="1" applyFont="1" applyBorder="1" applyAlignment="1">
      <alignment horizontal="right" vertical="center"/>
    </xf>
    <xf numFmtId="176" fontId="28" fillId="2" borderId="13" xfId="0" applyNumberFormat="1" applyFont="1" applyFill="1" applyBorder="1" applyAlignment="1">
      <alignment horizontal="right"/>
    </xf>
    <xf numFmtId="0" fontId="28" fillId="0" borderId="0" xfId="0" applyFont="1"/>
    <xf numFmtId="0" fontId="28" fillId="0" borderId="0" xfId="0" applyFont="1" applyAlignment="1">
      <alignment horizontal="left"/>
    </xf>
    <xf numFmtId="0" fontId="30" fillId="0" borderId="14" xfId="0" applyFont="1" applyBorder="1"/>
    <xf numFmtId="177" fontId="30" fillId="0" borderId="13" xfId="3" applyNumberFormat="1" applyFont="1" applyBorder="1" applyAlignment="1">
      <alignment horizontal="right"/>
    </xf>
    <xf numFmtId="177" fontId="30" fillId="0" borderId="15" xfId="3" applyNumberFormat="1" applyFont="1" applyBorder="1" applyAlignment="1">
      <alignment horizontal="right"/>
    </xf>
    <xf numFmtId="0" fontId="30" fillId="0" borderId="8" xfId="0" applyFont="1" applyBorder="1"/>
    <xf numFmtId="177" fontId="30" fillId="0" borderId="13" xfId="3" applyNumberFormat="1" applyFont="1" applyBorder="1" applyAlignment="1">
      <alignment horizontal="right" vertical="center"/>
    </xf>
    <xf numFmtId="176" fontId="30" fillId="2" borderId="13" xfId="0" applyNumberFormat="1" applyFont="1" applyFill="1" applyBorder="1" applyAlignment="1">
      <alignment horizontal="right"/>
    </xf>
    <xf numFmtId="0" fontId="30" fillId="0" borderId="8" xfId="0" quotePrefix="1" applyFont="1" applyBorder="1" applyAlignment="1">
      <alignment horizontal="left"/>
    </xf>
    <xf numFmtId="0" fontId="30" fillId="0" borderId="0" xfId="0" applyFont="1"/>
    <xf numFmtId="0" fontId="30" fillId="0" borderId="0" xfId="0" quotePrefix="1" applyFont="1" applyAlignment="1">
      <alignment horizontal="left"/>
    </xf>
    <xf numFmtId="0" fontId="30" fillId="0" borderId="0" xfId="0" applyFont="1" applyAlignment="1">
      <alignment horizontal="left"/>
    </xf>
    <xf numFmtId="174" fontId="30" fillId="2" borderId="13" xfId="0" applyNumberFormat="1" applyFont="1" applyFill="1" applyBorder="1" applyAlignment="1">
      <alignment horizontal="right"/>
    </xf>
    <xf numFmtId="174" fontId="30" fillId="2" borderId="16" xfId="0" applyNumberFormat="1" applyFont="1" applyFill="1" applyBorder="1" applyAlignment="1">
      <alignment horizontal="right"/>
    </xf>
    <xf numFmtId="49" fontId="31" fillId="5" borderId="18" xfId="0" applyNumberFormat="1" applyFont="1" applyFill="1" applyBorder="1" applyAlignment="1">
      <alignment horizontal="left"/>
    </xf>
    <xf numFmtId="174" fontId="31" fillId="5" borderId="20" xfId="0" applyNumberFormat="1" applyFont="1" applyFill="1" applyBorder="1" applyAlignment="1">
      <alignment horizontal="right"/>
    </xf>
    <xf numFmtId="176" fontId="31" fillId="5" borderId="20" xfId="0" applyNumberFormat="1" applyFont="1" applyFill="1" applyBorder="1" applyAlignment="1">
      <alignment horizontal="right"/>
    </xf>
    <xf numFmtId="176" fontId="31" fillId="5" borderId="22" xfId="0" applyNumberFormat="1" applyFont="1" applyFill="1" applyBorder="1" applyAlignment="1">
      <alignment horizontal="right"/>
    </xf>
    <xf numFmtId="0" fontId="30" fillId="0" borderId="17" xfId="0" applyFont="1" applyBorder="1" applyAlignment="1">
      <alignment horizontal="left"/>
    </xf>
    <xf numFmtId="174" fontId="30" fillId="2" borderId="19" xfId="0" applyNumberFormat="1" applyFont="1" applyFill="1" applyBorder="1" applyAlignment="1">
      <alignment horizontal="right"/>
    </xf>
    <xf numFmtId="0" fontId="30" fillId="0" borderId="21" xfId="0" quotePrefix="1" applyFont="1" applyBorder="1" applyAlignment="1">
      <alignment horizontal="center"/>
    </xf>
    <xf numFmtId="165" fontId="30" fillId="0" borderId="21" xfId="0" applyNumberFormat="1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left" vertical="top"/>
    </xf>
    <xf numFmtId="165" fontId="30" fillId="0" borderId="0" xfId="0" applyNumberFormat="1" applyFont="1" applyAlignment="1">
      <alignment horizontal="center"/>
    </xf>
    <xf numFmtId="3" fontId="30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0" fontId="34" fillId="0" borderId="0" xfId="6" applyFont="1" applyFill="1"/>
    <xf numFmtId="166" fontId="30" fillId="0" borderId="0" xfId="0" applyNumberFormat="1" applyFont="1" applyAlignment="1">
      <alignment horizontal="center"/>
    </xf>
    <xf numFmtId="0" fontId="30" fillId="0" borderId="0" xfId="0" quotePrefix="1" applyFont="1" applyAlignment="1">
      <alignment horizontal="center"/>
    </xf>
    <xf numFmtId="0" fontId="31" fillId="0" borderId="0" xfId="0" quotePrefix="1" applyFont="1" applyAlignment="1">
      <alignment horizontal="center"/>
    </xf>
    <xf numFmtId="49" fontId="31" fillId="5" borderId="34" xfId="0" applyNumberFormat="1" applyFont="1" applyFill="1" applyBorder="1" applyAlignment="1">
      <alignment horizontal="left"/>
    </xf>
    <xf numFmtId="174" fontId="31" fillId="5" borderId="35" xfId="0" applyNumberFormat="1" applyFont="1" applyFill="1" applyBorder="1" applyAlignment="1">
      <alignment horizontal="right"/>
    </xf>
    <xf numFmtId="176" fontId="31" fillId="5" borderId="35" xfId="0" applyNumberFormat="1" applyFont="1" applyFill="1" applyBorder="1" applyAlignment="1">
      <alignment horizontal="right"/>
    </xf>
    <xf numFmtId="176" fontId="31" fillId="5" borderId="36" xfId="0" applyNumberFormat="1" applyFont="1" applyFill="1" applyBorder="1" applyAlignment="1">
      <alignment horizontal="right"/>
    </xf>
    <xf numFmtId="0" fontId="30" fillId="0" borderId="37" xfId="0" applyFont="1" applyBorder="1"/>
    <xf numFmtId="177" fontId="30" fillId="0" borderId="38" xfId="3" applyNumberFormat="1" applyFont="1" applyBorder="1" applyAlignment="1">
      <alignment horizontal="right"/>
    </xf>
    <xf numFmtId="0" fontId="30" fillId="0" borderId="41" xfId="0" applyFont="1" applyBorder="1"/>
    <xf numFmtId="177" fontId="33" fillId="0" borderId="42" xfId="3" applyNumberFormat="1" applyFont="1" applyBorder="1" applyAlignment="1">
      <alignment horizontal="right" vertical="center"/>
    </xf>
    <xf numFmtId="176" fontId="30" fillId="2" borderId="42" xfId="0" applyNumberFormat="1" applyFont="1" applyFill="1" applyBorder="1" applyAlignment="1">
      <alignment horizontal="right"/>
    </xf>
    <xf numFmtId="177" fontId="30" fillId="0" borderId="42" xfId="3" applyNumberFormat="1" applyFont="1" applyBorder="1" applyAlignment="1">
      <alignment horizontal="right" vertical="center"/>
    </xf>
    <xf numFmtId="178" fontId="33" fillId="0" borderId="43" xfId="3" applyNumberFormat="1" applyFont="1" applyBorder="1" applyAlignment="1">
      <alignment vertical="center"/>
    </xf>
    <xf numFmtId="3" fontId="28" fillId="0" borderId="0" xfId="0" applyNumberFormat="1" applyFont="1" applyAlignment="1">
      <alignment horizontal="center"/>
    </xf>
    <xf numFmtId="167" fontId="28" fillId="0" borderId="0" xfId="0" applyNumberFormat="1" applyFont="1" applyAlignment="1">
      <alignment horizontal="center"/>
    </xf>
    <xf numFmtId="0" fontId="24" fillId="0" borderId="0" xfId="0" applyFont="1"/>
    <xf numFmtId="0" fontId="28" fillId="0" borderId="37" xfId="0" applyFont="1" applyBorder="1"/>
    <xf numFmtId="177" fontId="28" fillId="0" borderId="38" xfId="3" applyNumberFormat="1" applyFont="1" applyBorder="1" applyAlignment="1">
      <alignment horizontal="right"/>
    </xf>
    <xf numFmtId="176" fontId="28" fillId="2" borderId="38" xfId="0" applyNumberFormat="1" applyFont="1" applyFill="1" applyBorder="1" applyAlignment="1">
      <alignment horizontal="right"/>
    </xf>
    <xf numFmtId="176" fontId="28" fillId="2" borderId="39" xfId="0" applyNumberFormat="1" applyFont="1" applyFill="1" applyBorder="1" applyAlignment="1">
      <alignment horizontal="right"/>
    </xf>
    <xf numFmtId="0" fontId="28" fillId="0" borderId="8" xfId="0" applyFont="1" applyBorder="1"/>
    <xf numFmtId="176" fontId="28" fillId="2" borderId="40" xfId="0" applyNumberFormat="1" applyFont="1" applyFill="1" applyBorder="1" applyAlignment="1">
      <alignment horizontal="right"/>
    </xf>
    <xf numFmtId="0" fontId="28" fillId="0" borderId="41" xfId="0" applyFont="1" applyBorder="1"/>
    <xf numFmtId="174" fontId="28" fillId="2" borderId="42" xfId="0" applyNumberFormat="1" applyFont="1" applyFill="1" applyBorder="1" applyAlignment="1">
      <alignment horizontal="right"/>
    </xf>
    <xf numFmtId="176" fontId="28" fillId="2" borderId="42" xfId="0" applyNumberFormat="1" applyFont="1" applyFill="1" applyBorder="1" applyAlignment="1">
      <alignment horizontal="right"/>
    </xf>
    <xf numFmtId="176" fontId="28" fillId="2" borderId="43" xfId="0" applyNumberFormat="1" applyFont="1" applyFill="1" applyBorder="1" applyAlignment="1">
      <alignment horizontal="right"/>
    </xf>
    <xf numFmtId="2" fontId="19" fillId="0" borderId="0" xfId="0" applyNumberFormat="1" applyFont="1" applyAlignment="1">
      <alignment vertical="center"/>
    </xf>
    <xf numFmtId="0" fontId="29" fillId="5" borderId="28" xfId="0" applyFont="1" applyFill="1" applyBorder="1" applyAlignment="1">
      <alignment horizontal="center" vertical="center"/>
    </xf>
    <xf numFmtId="167" fontId="29" fillId="5" borderId="28" xfId="0" applyNumberFormat="1" applyFont="1" applyFill="1" applyBorder="1" applyAlignment="1">
      <alignment horizontal="center" vertical="center"/>
    </xf>
    <xf numFmtId="167" fontId="29" fillId="0" borderId="0" xfId="0" quotePrefix="1" applyNumberFormat="1" applyFont="1" applyAlignment="1">
      <alignment horizontal="left"/>
    </xf>
    <xf numFmtId="49" fontId="29" fillId="5" borderId="34" xfId="0" applyNumberFormat="1" applyFont="1" applyFill="1" applyBorder="1" applyAlignment="1">
      <alignment horizontal="left" vertical="center"/>
    </xf>
    <xf numFmtId="174" fontId="29" fillId="5" borderId="35" xfId="0" applyNumberFormat="1" applyFont="1" applyFill="1" applyBorder="1" applyAlignment="1">
      <alignment horizontal="right" vertical="center"/>
    </xf>
    <xf numFmtId="176" fontId="29" fillId="5" borderId="35" xfId="0" applyNumberFormat="1" applyFont="1" applyFill="1" applyBorder="1" applyAlignment="1">
      <alignment horizontal="right" vertical="center"/>
    </xf>
    <xf numFmtId="176" fontId="29" fillId="5" borderId="36" xfId="0" applyNumberFormat="1" applyFont="1" applyFill="1" applyBorder="1" applyAlignment="1">
      <alignment horizontal="right" vertical="center"/>
    </xf>
    <xf numFmtId="167" fontId="30" fillId="0" borderId="0" xfId="0" applyNumberFormat="1" applyFont="1"/>
    <xf numFmtId="3" fontId="30" fillId="0" borderId="0" xfId="0" applyNumberFormat="1" applyFont="1" applyAlignment="1">
      <alignment horizontal="left"/>
    </xf>
    <xf numFmtId="49" fontId="31" fillId="5" borderId="44" xfId="0" applyNumberFormat="1" applyFont="1" applyFill="1" applyBorder="1" applyAlignment="1">
      <alignment horizontal="left" vertical="center"/>
    </xf>
    <xf numFmtId="174" fontId="31" fillId="5" borderId="45" xfId="0" applyNumberFormat="1" applyFont="1" applyFill="1" applyBorder="1" applyAlignment="1">
      <alignment horizontal="right" vertical="center"/>
    </xf>
    <xf numFmtId="176" fontId="31" fillId="5" borderId="45" xfId="0" applyNumberFormat="1" applyFont="1" applyFill="1" applyBorder="1" applyAlignment="1">
      <alignment horizontal="right" vertical="center"/>
    </xf>
    <xf numFmtId="3" fontId="30" fillId="0" borderId="38" xfId="0" applyNumberFormat="1" applyFont="1" applyBorder="1"/>
    <xf numFmtId="176" fontId="30" fillId="0" borderId="38" xfId="0" applyNumberFormat="1" applyFont="1" applyBorder="1" applyAlignment="1">
      <alignment horizontal="right"/>
    </xf>
    <xf numFmtId="174" fontId="30" fillId="2" borderId="38" xfId="0" applyNumberFormat="1" applyFont="1" applyFill="1" applyBorder="1" applyAlignment="1">
      <alignment horizontal="right"/>
    </xf>
    <xf numFmtId="176" fontId="30" fillId="2" borderId="39" xfId="0" applyNumberFormat="1" applyFont="1" applyFill="1" applyBorder="1" applyAlignment="1">
      <alignment horizontal="right"/>
    </xf>
    <xf numFmtId="3" fontId="30" fillId="0" borderId="13" xfId="0" applyNumberFormat="1" applyFont="1" applyBorder="1"/>
    <xf numFmtId="176" fontId="30" fillId="0" borderId="13" xfId="0" applyNumberFormat="1" applyFont="1" applyBorder="1" applyAlignment="1">
      <alignment horizontal="right"/>
    </xf>
    <xf numFmtId="176" fontId="30" fillId="2" borderId="40" xfId="0" applyNumberFormat="1" applyFont="1" applyFill="1" applyBorder="1" applyAlignment="1">
      <alignment horizontal="right"/>
    </xf>
    <xf numFmtId="174" fontId="30" fillId="2" borderId="42" xfId="0" applyNumberFormat="1" applyFont="1" applyFill="1" applyBorder="1" applyAlignment="1">
      <alignment horizontal="right"/>
    </xf>
    <xf numFmtId="176" fontId="30" fillId="2" borderId="43" xfId="0" applyNumberFormat="1" applyFont="1" applyFill="1" applyBorder="1" applyAlignment="1">
      <alignment horizontal="right"/>
    </xf>
    <xf numFmtId="0" fontId="26" fillId="0" borderId="0" xfId="0" applyFont="1" applyAlignment="1">
      <alignment horizontal="center"/>
    </xf>
    <xf numFmtId="2" fontId="24" fillId="0" borderId="0" xfId="0" applyNumberFormat="1" applyFont="1" applyAlignment="1">
      <alignment vertical="center"/>
    </xf>
    <xf numFmtId="2" fontId="24" fillId="0" borderId="0" xfId="0" applyNumberFormat="1" applyFont="1"/>
    <xf numFmtId="3" fontId="29" fillId="5" borderId="28" xfId="0" applyNumberFormat="1" applyFont="1" applyFill="1" applyBorder="1" applyAlignment="1">
      <alignment horizontal="center" vertical="center"/>
    </xf>
    <xf numFmtId="2" fontId="29" fillId="5" borderId="28" xfId="0" applyNumberFormat="1" applyFont="1" applyFill="1" applyBorder="1" applyAlignment="1">
      <alignment horizontal="center" vertical="center"/>
    </xf>
    <xf numFmtId="2" fontId="29" fillId="5" borderId="29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left" indent="1"/>
    </xf>
    <xf numFmtId="0" fontId="36" fillId="4" borderId="3" xfId="0" applyFont="1" applyFill="1" applyBorder="1" applyAlignment="1">
      <alignment horizontal="left" wrapText="1"/>
    </xf>
    <xf numFmtId="165" fontId="29" fillId="5" borderId="49" xfId="0" applyNumberFormat="1" applyFont="1" applyFill="1" applyBorder="1" applyAlignment="1">
      <alignment horizontal="center" vertical="center" wrapText="1"/>
    </xf>
    <xf numFmtId="165" fontId="29" fillId="5" borderId="32" xfId="0" applyNumberFormat="1" applyFont="1" applyFill="1" applyBorder="1" applyAlignment="1">
      <alignment horizontal="center" vertical="center" wrapText="1"/>
    </xf>
    <xf numFmtId="165" fontId="29" fillId="5" borderId="48" xfId="0" applyNumberFormat="1" applyFont="1" applyFill="1" applyBorder="1" applyAlignment="1">
      <alignment horizontal="center" vertical="center" wrapText="1"/>
    </xf>
    <xf numFmtId="165" fontId="29" fillId="5" borderId="31" xfId="0" applyNumberFormat="1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center"/>
    </xf>
    <xf numFmtId="0" fontId="24" fillId="4" borderId="0" xfId="0" applyFont="1" applyFill="1"/>
    <xf numFmtId="169" fontId="31" fillId="0" borderId="0" xfId="0" applyNumberFormat="1" applyFont="1" applyAlignment="1">
      <alignment vertical="center"/>
    </xf>
    <xf numFmtId="165" fontId="31" fillId="0" borderId="0" xfId="0" applyNumberFormat="1" applyFont="1" applyAlignment="1">
      <alignment vertical="center"/>
    </xf>
    <xf numFmtId="0" fontId="30" fillId="4" borderId="0" xfId="0" applyFont="1" applyFill="1"/>
    <xf numFmtId="49" fontId="24" fillId="0" borderId="0" xfId="0" applyNumberFormat="1" applyFont="1"/>
    <xf numFmtId="1" fontId="38" fillId="0" borderId="0" xfId="0" applyNumberFormat="1" applyFont="1" applyAlignment="1">
      <alignment horizontal="right"/>
    </xf>
    <xf numFmtId="165" fontId="20" fillId="0" borderId="0" xfId="0" applyNumberFormat="1" applyFont="1" applyAlignment="1">
      <alignment vertical="center"/>
    </xf>
    <xf numFmtId="169" fontId="20" fillId="0" borderId="0" xfId="0" applyNumberFormat="1" applyFont="1" applyAlignment="1">
      <alignment vertical="center"/>
    </xf>
    <xf numFmtId="0" fontId="30" fillId="0" borderId="37" xfId="0" applyFont="1" applyBorder="1" applyAlignment="1">
      <alignment horizontal="left" indent="1"/>
    </xf>
    <xf numFmtId="174" fontId="30" fillId="2" borderId="39" xfId="0" applyNumberFormat="1" applyFont="1" applyFill="1" applyBorder="1" applyAlignment="1">
      <alignment horizontal="right"/>
    </xf>
    <xf numFmtId="0" fontId="30" fillId="0" borderId="8" xfId="0" applyFont="1" applyBorder="1" applyAlignment="1">
      <alignment horizontal="left" indent="1"/>
    </xf>
    <xf numFmtId="174" fontId="30" fillId="2" borderId="40" xfId="0" applyNumberFormat="1" applyFont="1" applyFill="1" applyBorder="1" applyAlignment="1">
      <alignment horizontal="right"/>
    </xf>
    <xf numFmtId="0" fontId="30" fillId="0" borderId="8" xfId="0" quotePrefix="1" applyFont="1" applyBorder="1" applyAlignment="1">
      <alignment horizontal="left" indent="1"/>
    </xf>
    <xf numFmtId="174" fontId="30" fillId="0" borderId="13" xfId="0" applyNumberFormat="1" applyFont="1" applyBorder="1" applyAlignment="1">
      <alignment horizontal="right"/>
    </xf>
    <xf numFmtId="0" fontId="30" fillId="0" borderId="41" xfId="0" quotePrefix="1" applyFont="1" applyBorder="1" applyAlignment="1">
      <alignment horizontal="left" indent="1"/>
    </xf>
    <xf numFmtId="174" fontId="30" fillId="2" borderId="43" xfId="0" applyNumberFormat="1" applyFont="1" applyFill="1" applyBorder="1" applyAlignment="1">
      <alignment horizontal="right"/>
    </xf>
    <xf numFmtId="1" fontId="30" fillId="0" borderId="0" xfId="0" applyNumberFormat="1" applyFont="1" applyAlignment="1">
      <alignment horizontal="right"/>
    </xf>
    <xf numFmtId="165" fontId="29" fillId="5" borderId="24" xfId="0" applyNumberFormat="1" applyFont="1" applyFill="1" applyBorder="1" applyAlignment="1">
      <alignment horizontal="center" vertical="center" wrapText="1"/>
    </xf>
    <xf numFmtId="165" fontId="29" fillId="5" borderId="25" xfId="0" applyNumberFormat="1" applyFont="1" applyFill="1" applyBorder="1" applyAlignment="1">
      <alignment horizontal="center" vertical="center" wrapText="1"/>
    </xf>
    <xf numFmtId="165" fontId="29" fillId="5" borderId="28" xfId="0" applyNumberFormat="1" applyFont="1" applyFill="1" applyBorder="1" applyAlignment="1">
      <alignment horizontal="center" vertical="center" wrapText="1"/>
    </xf>
    <xf numFmtId="165" fontId="29" fillId="5" borderId="29" xfId="0" applyNumberFormat="1" applyFont="1" applyFill="1" applyBorder="1" applyAlignment="1">
      <alignment horizontal="center" vertical="center" wrapText="1"/>
    </xf>
    <xf numFmtId="2" fontId="29" fillId="5" borderId="28" xfId="0" quotePrefix="1" applyNumberFormat="1" applyFont="1" applyFill="1" applyBorder="1" applyAlignment="1">
      <alignment horizontal="center" vertical="center"/>
    </xf>
    <xf numFmtId="2" fontId="29" fillId="5" borderId="29" xfId="0" quotePrefix="1" applyNumberFormat="1" applyFont="1" applyFill="1" applyBorder="1" applyAlignment="1">
      <alignment horizontal="center" vertical="center"/>
    </xf>
    <xf numFmtId="170" fontId="30" fillId="4" borderId="37" xfId="2" applyNumberFormat="1" applyFont="1" applyFill="1" applyBorder="1" applyAlignment="1">
      <alignment horizontal="left" wrapText="1"/>
    </xf>
    <xf numFmtId="175" fontId="30" fillId="4" borderId="38" xfId="0" applyNumberFormat="1" applyFont="1" applyFill="1" applyBorder="1" applyAlignment="1">
      <alignment horizontal="right"/>
    </xf>
    <xf numFmtId="175" fontId="30" fillId="4" borderId="39" xfId="0" applyNumberFormat="1" applyFont="1" applyFill="1" applyBorder="1" applyAlignment="1">
      <alignment horizontal="right"/>
    </xf>
    <xf numFmtId="170" fontId="30" fillId="4" borderId="8" xfId="2" applyNumberFormat="1" applyFont="1" applyFill="1" applyBorder="1" applyAlignment="1">
      <alignment horizontal="left" vertical="justify" wrapText="1"/>
    </xf>
    <xf numFmtId="175" fontId="30" fillId="4" borderId="13" xfId="0" applyNumberFormat="1" applyFont="1" applyFill="1" applyBorder="1" applyAlignment="1">
      <alignment horizontal="right"/>
    </xf>
    <xf numFmtId="175" fontId="30" fillId="4" borderId="40" xfId="0" applyNumberFormat="1" applyFont="1" applyFill="1" applyBorder="1" applyAlignment="1">
      <alignment horizontal="right"/>
    </xf>
    <xf numFmtId="0" fontId="30" fillId="4" borderId="8" xfId="0" applyFont="1" applyFill="1" applyBorder="1" applyAlignment="1">
      <alignment horizontal="left" vertical="justify" wrapText="1"/>
    </xf>
    <xf numFmtId="0" fontId="30" fillId="4" borderId="8" xfId="0" quotePrefix="1" applyFont="1" applyFill="1" applyBorder="1" applyAlignment="1">
      <alignment horizontal="left" vertical="center"/>
    </xf>
    <xf numFmtId="175" fontId="33" fillId="4" borderId="13" xfId="0" applyNumberFormat="1" applyFont="1" applyFill="1" applyBorder="1" applyAlignment="1">
      <alignment horizontal="right"/>
    </xf>
    <xf numFmtId="0" fontId="31" fillId="4" borderId="8" xfId="0" applyFont="1" applyFill="1" applyBorder="1" applyAlignment="1">
      <alignment horizontal="left" vertical="center"/>
    </xf>
    <xf numFmtId="175" fontId="31" fillId="4" borderId="13" xfId="0" applyNumberFormat="1" applyFont="1" applyFill="1" applyBorder="1" applyAlignment="1">
      <alignment horizontal="right"/>
    </xf>
    <xf numFmtId="175" fontId="31" fillId="4" borderId="40" xfId="0" applyNumberFormat="1" applyFont="1" applyFill="1" applyBorder="1" applyAlignment="1">
      <alignment horizontal="right"/>
    </xf>
    <xf numFmtId="175" fontId="39" fillId="4" borderId="13" xfId="0" applyNumberFormat="1" applyFont="1" applyFill="1" applyBorder="1" applyAlignment="1">
      <alignment horizontal="right"/>
    </xf>
    <xf numFmtId="175" fontId="33" fillId="4" borderId="40" xfId="0" applyNumberFormat="1" applyFont="1" applyFill="1" applyBorder="1" applyAlignment="1">
      <alignment horizontal="right"/>
    </xf>
    <xf numFmtId="0" fontId="30" fillId="4" borderId="8" xfId="0" applyFont="1" applyFill="1" applyBorder="1" applyAlignment="1">
      <alignment horizontal="left" indent="1"/>
    </xf>
    <xf numFmtId="0" fontId="31" fillId="4" borderId="8" xfId="0" applyFont="1" applyFill="1" applyBorder="1" applyAlignment="1">
      <alignment vertical="center"/>
    </xf>
    <xf numFmtId="0" fontId="31" fillId="4" borderId="8" xfId="0" quotePrefix="1" applyFont="1" applyFill="1" applyBorder="1" applyAlignment="1">
      <alignment horizontal="left" vertical="center"/>
    </xf>
    <xf numFmtId="0" fontId="31" fillId="4" borderId="41" xfId="0" applyFont="1" applyFill="1" applyBorder="1"/>
    <xf numFmtId="175" fontId="31" fillId="4" borderId="42" xfId="0" applyNumberFormat="1" applyFont="1" applyFill="1" applyBorder="1" applyAlignment="1">
      <alignment horizontal="right"/>
    </xf>
    <xf numFmtId="175" fontId="31" fillId="4" borderId="43" xfId="0" applyNumberFormat="1" applyFont="1" applyFill="1" applyBorder="1" applyAlignment="1">
      <alignment horizontal="right"/>
    </xf>
    <xf numFmtId="2" fontId="30" fillId="0" borderId="0" xfId="0" applyNumberFormat="1" applyFont="1" applyAlignment="1">
      <alignment horizontal="center" vertical="center"/>
    </xf>
    <xf numFmtId="170" fontId="30" fillId="0" borderId="0" xfId="0" applyNumberFormat="1" applyFont="1" applyAlignment="1">
      <alignment horizontal="center"/>
    </xf>
    <xf numFmtId="167" fontId="30" fillId="0" borderId="0" xfId="0" applyNumberFormat="1" applyFont="1" applyAlignment="1">
      <alignment horizontal="center"/>
    </xf>
    <xf numFmtId="170" fontId="30" fillId="4" borderId="37" xfId="2" applyNumberFormat="1" applyFont="1" applyFill="1" applyBorder="1" applyAlignment="1">
      <alignment horizontal="left" vertical="justify" wrapText="1"/>
    </xf>
    <xf numFmtId="0" fontId="30" fillId="4" borderId="8" xfId="0" applyFont="1" applyFill="1" applyBorder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41" fillId="0" borderId="0" xfId="0" applyFont="1"/>
    <xf numFmtId="2" fontId="30" fillId="0" borderId="0" xfId="0" applyNumberFormat="1" applyFont="1" applyAlignment="1">
      <alignment horizontal="center"/>
    </xf>
    <xf numFmtId="2" fontId="30" fillId="0" borderId="0" xfId="0" applyNumberFormat="1" applyFont="1" applyAlignment="1">
      <alignment vertical="center"/>
    </xf>
    <xf numFmtId="0" fontId="31" fillId="4" borderId="8" xfId="0" quotePrefix="1" applyFont="1" applyFill="1" applyBorder="1" applyAlignment="1">
      <alignment horizontal="left"/>
    </xf>
    <xf numFmtId="0" fontId="29" fillId="5" borderId="29" xfId="0" applyFont="1" applyFill="1" applyBorder="1" applyAlignment="1">
      <alignment horizontal="center" vertical="center"/>
    </xf>
    <xf numFmtId="175" fontId="30" fillId="0" borderId="38" xfId="0" applyNumberFormat="1" applyFont="1" applyBorder="1" applyAlignment="1">
      <alignment horizontal="right"/>
    </xf>
    <xf numFmtId="175" fontId="30" fillId="0" borderId="39" xfId="0" applyNumberFormat="1" applyFont="1" applyBorder="1" applyAlignment="1">
      <alignment horizontal="right"/>
    </xf>
    <xf numFmtId="175" fontId="30" fillId="0" borderId="13" xfId="0" applyNumberFormat="1" applyFont="1" applyBorder="1" applyAlignment="1">
      <alignment horizontal="right"/>
    </xf>
    <xf numFmtId="175" fontId="30" fillId="0" borderId="40" xfId="0" applyNumberFormat="1" applyFont="1" applyBorder="1" applyAlignment="1">
      <alignment horizontal="right"/>
    </xf>
    <xf numFmtId="0" fontId="31" fillId="0" borderId="8" xfId="0" applyFont="1" applyBorder="1"/>
    <xf numFmtId="175" fontId="31" fillId="0" borderId="13" xfId="0" applyNumberFormat="1" applyFont="1" applyBorder="1" applyAlignment="1">
      <alignment horizontal="right"/>
    </xf>
    <xf numFmtId="175" fontId="31" fillId="0" borderId="40" xfId="0" applyNumberFormat="1" applyFont="1" applyBorder="1" applyAlignment="1">
      <alignment horizontal="right"/>
    </xf>
    <xf numFmtId="0" fontId="31" fillId="0" borderId="41" xfId="0" applyFont="1" applyBorder="1"/>
    <xf numFmtId="175" fontId="31" fillId="0" borderId="42" xfId="0" applyNumberFormat="1" applyFont="1" applyBorder="1" applyAlignment="1">
      <alignment horizontal="right"/>
    </xf>
    <xf numFmtId="175" fontId="31" fillId="0" borderId="43" xfId="0" applyNumberFormat="1" applyFont="1" applyBorder="1" applyAlignment="1">
      <alignment horizontal="right"/>
    </xf>
    <xf numFmtId="0" fontId="28" fillId="0" borderId="0" xfId="0" applyFont="1" applyAlignment="1">
      <alignment horizontal="center"/>
    </xf>
    <xf numFmtId="2" fontId="28" fillId="0" borderId="0" xfId="0" applyNumberFormat="1" applyFont="1" applyAlignment="1">
      <alignment vertical="center"/>
    </xf>
    <xf numFmtId="0" fontId="42" fillId="0" borderId="0" xfId="0" applyFont="1"/>
    <xf numFmtId="2" fontId="28" fillId="0" borderId="0" xfId="0" applyNumberFormat="1" applyFont="1" applyAlignment="1">
      <alignment horizontal="center"/>
    </xf>
    <xf numFmtId="2" fontId="29" fillId="5" borderId="7" xfId="0" applyNumberFormat="1" applyFont="1" applyFill="1" applyBorder="1" applyAlignment="1">
      <alignment horizontal="center" vertical="center"/>
    </xf>
    <xf numFmtId="2" fontId="29" fillId="5" borderId="7" xfId="0" quotePrefix="1" applyNumberFormat="1" applyFont="1" applyFill="1" applyBorder="1" applyAlignment="1">
      <alignment horizontal="center" vertical="center"/>
    </xf>
    <xf numFmtId="2" fontId="29" fillId="5" borderId="30" xfId="0" quotePrefix="1" applyNumberFormat="1" applyFont="1" applyFill="1" applyBorder="1" applyAlignment="1">
      <alignment horizontal="center" vertical="center"/>
    </xf>
    <xf numFmtId="170" fontId="28" fillId="0" borderId="37" xfId="2" applyNumberFormat="1" applyFont="1" applyBorder="1" applyAlignment="1">
      <alignment horizontal="left" wrapText="1"/>
    </xf>
    <xf numFmtId="175" fontId="28" fillId="0" borderId="38" xfId="0" applyNumberFormat="1" applyFont="1" applyBorder="1" applyAlignment="1">
      <alignment horizontal="right"/>
    </xf>
    <xf numFmtId="175" fontId="28" fillId="0" borderId="39" xfId="0" applyNumberFormat="1" applyFont="1" applyBorder="1" applyAlignment="1">
      <alignment horizontal="right"/>
    </xf>
    <xf numFmtId="170" fontId="28" fillId="0" borderId="8" xfId="2" applyNumberFormat="1" applyFont="1" applyBorder="1" applyAlignment="1">
      <alignment horizontal="left" vertical="justify" wrapText="1"/>
    </xf>
    <xf numFmtId="175" fontId="28" fillId="0" borderId="13" xfId="0" applyNumberFormat="1" applyFont="1" applyBorder="1" applyAlignment="1">
      <alignment horizontal="right"/>
    </xf>
    <xf numFmtId="175" fontId="28" fillId="0" borderId="40" xfId="0" applyNumberFormat="1" applyFont="1" applyBorder="1" applyAlignment="1">
      <alignment horizontal="right"/>
    </xf>
    <xf numFmtId="0" fontId="28" fillId="0" borderId="8" xfId="0" applyFont="1" applyBorder="1" applyAlignment="1">
      <alignment horizontal="left" vertical="justify" wrapText="1"/>
    </xf>
    <xf numFmtId="0" fontId="28" fillId="0" borderId="8" xfId="0" quotePrefix="1" applyFont="1" applyBorder="1" applyAlignment="1">
      <alignment horizontal="left" vertical="center"/>
    </xf>
    <xf numFmtId="0" fontId="29" fillId="0" borderId="8" xfId="0" applyFont="1" applyBorder="1" applyAlignment="1">
      <alignment horizontal="left" vertical="center"/>
    </xf>
    <xf numFmtId="175" fontId="29" fillId="0" borderId="13" xfId="0" applyNumberFormat="1" applyFont="1" applyBorder="1" applyAlignment="1">
      <alignment horizontal="right"/>
    </xf>
    <xf numFmtId="175" fontId="29" fillId="0" borderId="40" xfId="0" applyNumberFormat="1" applyFont="1" applyBorder="1" applyAlignment="1">
      <alignment horizontal="right"/>
    </xf>
    <xf numFmtId="0" fontId="28" fillId="0" borderId="8" xfId="0" applyFont="1" applyBorder="1" applyAlignment="1">
      <alignment horizontal="left" indent="1"/>
    </xf>
    <xf numFmtId="0" fontId="29" fillId="0" borderId="8" xfId="0" applyFont="1" applyBorder="1" applyAlignment="1">
      <alignment vertical="center"/>
    </xf>
    <xf numFmtId="0" fontId="29" fillId="0" borderId="8" xfId="0" quotePrefix="1" applyFont="1" applyBorder="1" applyAlignment="1">
      <alignment horizontal="left" vertical="center"/>
    </xf>
    <xf numFmtId="0" fontId="29" fillId="0" borderId="41" xfId="0" applyFont="1" applyBorder="1"/>
    <xf numFmtId="175" fontId="29" fillId="0" borderId="42" xfId="0" applyNumberFormat="1" applyFont="1" applyBorder="1" applyAlignment="1">
      <alignment horizontal="right"/>
    </xf>
    <xf numFmtId="175" fontId="29" fillId="0" borderId="43" xfId="0" applyNumberFormat="1" applyFont="1" applyBorder="1" applyAlignment="1">
      <alignment horizontal="right"/>
    </xf>
    <xf numFmtId="168" fontId="28" fillId="0" borderId="0" xfId="0" applyNumberFormat="1" applyFont="1" applyAlignment="1">
      <alignment horizontal="center"/>
    </xf>
    <xf numFmtId="167" fontId="30" fillId="0" borderId="38" xfId="0" applyNumberFormat="1" applyFont="1" applyBorder="1"/>
    <xf numFmtId="167" fontId="30" fillId="0" borderId="13" xfId="0" applyNumberFormat="1" applyFont="1" applyBorder="1"/>
    <xf numFmtId="167" fontId="31" fillId="0" borderId="13" xfId="0" applyNumberFormat="1" applyFont="1" applyBorder="1"/>
    <xf numFmtId="167" fontId="31" fillId="0" borderId="42" xfId="0" applyNumberFormat="1" applyFont="1" applyBorder="1"/>
    <xf numFmtId="0" fontId="28" fillId="0" borderId="0" xfId="0" applyFont="1" applyAlignment="1">
      <alignment vertical="center"/>
    </xf>
    <xf numFmtId="175" fontId="30" fillId="0" borderId="0" xfId="0" applyNumberFormat="1" applyFont="1" applyAlignment="1">
      <alignment horizontal="right"/>
    </xf>
    <xf numFmtId="168" fontId="30" fillId="0" borderId="0" xfId="0" applyNumberFormat="1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9" fillId="5" borderId="53" xfId="0" applyFont="1" applyFill="1" applyBorder="1" applyAlignment="1">
      <alignment horizontal="center" vertical="center"/>
    </xf>
    <xf numFmtId="0" fontId="29" fillId="5" borderId="54" xfId="0" applyFont="1" applyFill="1" applyBorder="1" applyAlignment="1">
      <alignment horizontal="center" vertical="center" wrapText="1"/>
    </xf>
    <xf numFmtId="0" fontId="29" fillId="5" borderId="55" xfId="0" applyFont="1" applyFill="1" applyBorder="1" applyAlignment="1">
      <alignment horizontal="center" vertical="center" wrapText="1"/>
    </xf>
    <xf numFmtId="0" fontId="30" fillId="0" borderId="37" xfId="0" applyFont="1" applyBorder="1" applyAlignment="1">
      <alignment horizontal="left"/>
    </xf>
    <xf numFmtId="0" fontId="30" fillId="0" borderId="8" xfId="0" applyFont="1" applyBorder="1" applyAlignment="1">
      <alignment horizontal="left"/>
    </xf>
    <xf numFmtId="0" fontId="30" fillId="0" borderId="41" xfId="0" applyFont="1" applyBorder="1" applyAlignment="1">
      <alignment horizontal="left"/>
    </xf>
    <xf numFmtId="175" fontId="30" fillId="0" borderId="42" xfId="0" applyNumberFormat="1" applyFont="1" applyBorder="1" applyAlignment="1">
      <alignment horizontal="right"/>
    </xf>
    <xf numFmtId="175" fontId="30" fillId="0" borderId="43" xfId="0" applyNumberFormat="1" applyFont="1" applyBorder="1" applyAlignment="1">
      <alignment horizontal="right"/>
    </xf>
    <xf numFmtId="179" fontId="30" fillId="0" borderId="15" xfId="3" applyNumberFormat="1" applyFont="1" applyBorder="1" applyAlignment="1">
      <alignment horizontal="right"/>
    </xf>
    <xf numFmtId="179" fontId="30" fillId="0" borderId="13" xfId="3" applyNumberFormat="1" applyFont="1" applyBorder="1" applyAlignment="1">
      <alignment horizontal="right" vertical="center"/>
    </xf>
    <xf numFmtId="0" fontId="15" fillId="0" borderId="0" xfId="6" applyFill="1" applyBorder="1" applyAlignment="1" applyProtection="1">
      <alignment horizontal="left"/>
    </xf>
    <xf numFmtId="177" fontId="30" fillId="0" borderId="40" xfId="3" applyNumberFormat="1" applyFont="1" applyBorder="1" applyAlignment="1">
      <alignment horizontal="right" vertical="center"/>
    </xf>
    <xf numFmtId="177" fontId="30" fillId="0" borderId="8" xfId="3" applyNumberFormat="1" applyFont="1" applyBorder="1" applyAlignment="1">
      <alignment horizontal="right" vertical="center"/>
    </xf>
    <xf numFmtId="179" fontId="30" fillId="0" borderId="8" xfId="3" applyNumberFormat="1" applyFont="1" applyBorder="1" applyAlignment="1">
      <alignment horizontal="right" vertical="center"/>
    </xf>
    <xf numFmtId="174" fontId="1" fillId="0" borderId="0" xfId="0" applyNumberFormat="1" applyFont="1"/>
    <xf numFmtId="4" fontId="31" fillId="5" borderId="36" xfId="0" applyNumberFormat="1" applyFont="1" applyFill="1" applyBorder="1" applyAlignment="1">
      <alignment horizontal="right" indent="2"/>
    </xf>
    <xf numFmtId="4" fontId="31" fillId="5" borderId="35" xfId="0" applyNumberFormat="1" applyFont="1" applyFill="1" applyBorder="1" applyAlignment="1">
      <alignment horizontal="right" indent="2"/>
    </xf>
    <xf numFmtId="0" fontId="31" fillId="5" borderId="34" xfId="0" applyFont="1" applyFill="1" applyBorder="1" applyAlignment="1">
      <alignment horizontal="left" indent="1"/>
    </xf>
    <xf numFmtId="4" fontId="30" fillId="4" borderId="43" xfId="0" applyNumberFormat="1" applyFont="1" applyFill="1" applyBorder="1" applyAlignment="1">
      <alignment horizontal="right" indent="1"/>
    </xf>
    <xf numFmtId="4" fontId="30" fillId="0" borderId="42" xfId="0" applyNumberFormat="1" applyFont="1" applyBorder="1" applyAlignment="1">
      <alignment horizontal="right" indent="1"/>
    </xf>
    <xf numFmtId="4" fontId="30" fillId="4" borderId="40" xfId="0" applyNumberFormat="1" applyFont="1" applyFill="1" applyBorder="1" applyAlignment="1">
      <alignment horizontal="right" indent="2"/>
    </xf>
    <xf numFmtId="4" fontId="30" fillId="0" borderId="13" xfId="0" applyNumberFormat="1" applyFont="1" applyBorder="1" applyAlignment="1">
      <alignment horizontal="right" indent="2"/>
    </xf>
    <xf numFmtId="4" fontId="30" fillId="4" borderId="39" xfId="0" applyNumberFormat="1" applyFont="1" applyFill="1" applyBorder="1" applyAlignment="1">
      <alignment horizontal="right" indent="2"/>
    </xf>
    <xf numFmtId="4" fontId="30" fillId="0" borderId="38" xfId="0" applyNumberFormat="1" applyFont="1" applyBorder="1" applyAlignment="1">
      <alignment horizontal="right" indent="2"/>
    </xf>
    <xf numFmtId="0" fontId="23" fillId="0" borderId="0" xfId="0" applyFont="1"/>
    <xf numFmtId="4" fontId="24" fillId="0" borderId="0" xfId="0" applyNumberFormat="1" applyFont="1" applyAlignment="1">
      <alignment horizontal="center"/>
    </xf>
    <xf numFmtId="0" fontId="4" fillId="0" borderId="0" xfId="0" applyFont="1"/>
    <xf numFmtId="4" fontId="1" fillId="0" borderId="0" xfId="0" applyNumberFormat="1" applyFont="1"/>
    <xf numFmtId="2" fontId="1" fillId="0" borderId="0" xfId="0" applyNumberFormat="1" applyFont="1" applyAlignment="1">
      <alignment horizontal="right" indent="1"/>
    </xf>
    <xf numFmtId="4" fontId="19" fillId="0" borderId="0" xfId="0" applyNumberFormat="1" applyFont="1"/>
    <xf numFmtId="176" fontId="30" fillId="2" borderId="0" xfId="0" applyNumberFormat="1" applyFont="1" applyFill="1" applyAlignment="1">
      <alignment horizontal="right"/>
    </xf>
    <xf numFmtId="2" fontId="30" fillId="0" borderId="0" xfId="0" applyNumberFormat="1" applyFont="1" applyAlignment="1">
      <alignment horizontal="right" indent="1"/>
    </xf>
    <xf numFmtId="176" fontId="30" fillId="4" borderId="0" xfId="0" applyNumberFormat="1" applyFont="1" applyFill="1" applyAlignment="1">
      <alignment horizontal="right"/>
    </xf>
    <xf numFmtId="2" fontId="30" fillId="0" borderId="13" xfId="0" applyNumberFormat="1" applyFont="1" applyBorder="1" applyAlignment="1">
      <alignment horizontal="right" indent="1"/>
    </xf>
    <xf numFmtId="176" fontId="30" fillId="4" borderId="13" xfId="0" applyNumberFormat="1" applyFont="1" applyFill="1" applyBorder="1" applyAlignment="1">
      <alignment horizontal="right"/>
    </xf>
    <xf numFmtId="2" fontId="30" fillId="0" borderId="38" xfId="0" applyNumberFormat="1" applyFont="1" applyBorder="1" applyAlignment="1">
      <alignment horizontal="right" indent="1"/>
    </xf>
    <xf numFmtId="1" fontId="29" fillId="5" borderId="48" xfId="0" applyNumberFormat="1" applyFont="1" applyFill="1" applyBorder="1" applyAlignment="1">
      <alignment horizontal="center" vertical="top"/>
    </xf>
    <xf numFmtId="1" fontId="29" fillId="5" borderId="7" xfId="0" applyNumberFormat="1" applyFont="1" applyFill="1" applyBorder="1" applyAlignment="1">
      <alignment horizontal="center" vertical="center"/>
    </xf>
    <xf numFmtId="4" fontId="23" fillId="0" borderId="0" xfId="0" applyNumberFormat="1" applyFont="1"/>
    <xf numFmtId="0" fontId="1" fillId="0" borderId="0" xfId="8"/>
    <xf numFmtId="0" fontId="1" fillId="0" borderId="0" xfId="7"/>
    <xf numFmtId="176" fontId="31" fillId="5" borderId="36" xfId="8" applyNumberFormat="1" applyFont="1" applyFill="1" applyBorder="1" applyAlignment="1">
      <alignment horizontal="right"/>
    </xf>
    <xf numFmtId="176" fontId="31" fillId="5" borderId="35" xfId="8" applyNumberFormat="1" applyFont="1" applyFill="1" applyBorder="1" applyAlignment="1">
      <alignment horizontal="right"/>
    </xf>
    <xf numFmtId="0" fontId="31" fillId="5" borderId="34" xfId="8" applyFont="1" applyFill="1" applyBorder="1"/>
    <xf numFmtId="2" fontId="1" fillId="0" borderId="0" xfId="8" applyNumberFormat="1"/>
    <xf numFmtId="176" fontId="30" fillId="2" borderId="43" xfId="8" applyNumberFormat="1" applyFont="1" applyFill="1" applyBorder="1" applyAlignment="1">
      <alignment horizontal="right"/>
    </xf>
    <xf numFmtId="176" fontId="30" fillId="2" borderId="42" xfId="8" applyNumberFormat="1" applyFont="1" applyFill="1" applyBorder="1" applyAlignment="1">
      <alignment horizontal="right"/>
    </xf>
    <xf numFmtId="0" fontId="30" fillId="0" borderId="41" xfId="8" applyFont="1" applyBorder="1"/>
    <xf numFmtId="176" fontId="30" fillId="2" borderId="40" xfId="8" applyNumberFormat="1" applyFont="1" applyFill="1" applyBorder="1" applyAlignment="1">
      <alignment horizontal="right"/>
    </xf>
    <xf numFmtId="176" fontId="30" fillId="2" borderId="13" xfId="8" applyNumberFormat="1" applyFont="1" applyFill="1" applyBorder="1" applyAlignment="1">
      <alignment horizontal="right"/>
    </xf>
    <xf numFmtId="0" fontId="30" fillId="0" borderId="8" xfId="8" applyFont="1" applyBorder="1"/>
    <xf numFmtId="4" fontId="30" fillId="0" borderId="8" xfId="8" applyNumberFormat="1" applyFont="1" applyBorder="1"/>
    <xf numFmtId="176" fontId="30" fillId="2" borderId="39" xfId="8" applyNumberFormat="1" applyFont="1" applyFill="1" applyBorder="1" applyAlignment="1">
      <alignment horizontal="right"/>
    </xf>
    <xf numFmtId="176" fontId="30" fillId="2" borderId="38" xfId="8" applyNumberFormat="1" applyFont="1" applyFill="1" applyBorder="1" applyAlignment="1">
      <alignment horizontal="right"/>
    </xf>
    <xf numFmtId="0" fontId="30" fillId="0" borderId="37" xfId="8" applyFont="1" applyBorder="1"/>
    <xf numFmtId="0" fontId="1" fillId="0" borderId="0" xfId="8" applyAlignment="1">
      <alignment vertical="center"/>
    </xf>
    <xf numFmtId="0" fontId="29" fillId="5" borderId="28" xfId="8" applyFont="1" applyFill="1" applyBorder="1" applyAlignment="1">
      <alignment horizontal="center" vertical="center"/>
    </xf>
    <xf numFmtId="0" fontId="19" fillId="0" borderId="0" xfId="7" applyFont="1"/>
    <xf numFmtId="0" fontId="19" fillId="0" borderId="0" xfId="8" applyFont="1"/>
    <xf numFmtId="0" fontId="19" fillId="2" borderId="0" xfId="8" applyFont="1" applyFill="1"/>
    <xf numFmtId="176" fontId="19" fillId="2" borderId="0" xfId="8" applyNumberFormat="1" applyFont="1" applyFill="1"/>
    <xf numFmtId="4" fontId="30" fillId="0" borderId="13" xfId="7" applyNumberFormat="1" applyFont="1" applyBorder="1"/>
    <xf numFmtId="4" fontId="30" fillId="0" borderId="38" xfId="7" applyNumberFormat="1" applyFont="1" applyBorder="1"/>
    <xf numFmtId="0" fontId="19" fillId="0" borderId="0" xfId="8" applyFont="1" applyAlignment="1">
      <alignment vertical="center"/>
    </xf>
    <xf numFmtId="0" fontId="5" fillId="0" borderId="0" xfId="8" applyFont="1"/>
    <xf numFmtId="179" fontId="30" fillId="0" borderId="38" xfId="3" applyNumberFormat="1" applyFont="1" applyBorder="1" applyAlignment="1">
      <alignment horizontal="right"/>
    </xf>
    <xf numFmtId="1" fontId="29" fillId="5" borderId="24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0" fillId="0" borderId="38" xfId="0" applyFont="1" applyBorder="1" applyAlignment="1">
      <alignment horizontal="left" indent="1"/>
    </xf>
    <xf numFmtId="174" fontId="31" fillId="2" borderId="13" xfId="0" applyNumberFormat="1" applyFont="1" applyFill="1" applyBorder="1" applyAlignment="1">
      <alignment horizontal="right"/>
    </xf>
    <xf numFmtId="0" fontId="37" fillId="4" borderId="58" xfId="0" applyFont="1" applyFill="1" applyBorder="1" applyAlignment="1">
      <alignment horizontal="left" wrapText="1" indent="1"/>
    </xf>
    <xf numFmtId="0" fontId="36" fillId="4" borderId="58" xfId="0" applyFont="1" applyFill="1" applyBorder="1" applyAlignment="1">
      <alignment horizontal="left" wrapText="1"/>
    </xf>
    <xf numFmtId="0" fontId="30" fillId="0" borderId="59" xfId="0" applyFont="1" applyBorder="1"/>
    <xf numFmtId="0" fontId="30" fillId="0" borderId="13" xfId="0" applyFont="1" applyBorder="1"/>
    <xf numFmtId="0" fontId="30" fillId="0" borderId="60" xfId="0" applyFont="1" applyBorder="1"/>
    <xf numFmtId="0" fontId="19" fillId="0" borderId="61" xfId="0" applyFont="1" applyBorder="1" applyAlignment="1">
      <alignment horizontal="left"/>
    </xf>
    <xf numFmtId="0" fontId="19" fillId="4" borderId="61" xfId="0" applyFont="1" applyFill="1" applyBorder="1"/>
    <xf numFmtId="0" fontId="28" fillId="0" borderId="37" xfId="0" applyFont="1" applyBorder="1" applyAlignment="1">
      <alignment horizontal="left" indent="1"/>
    </xf>
    <xf numFmtId="174" fontId="28" fillId="2" borderId="38" xfId="0" applyNumberFormat="1" applyFont="1" applyFill="1" applyBorder="1" applyAlignment="1">
      <alignment horizontal="right"/>
    </xf>
    <xf numFmtId="0" fontId="28" fillId="0" borderId="38" xfId="0" applyFont="1" applyBorder="1" applyAlignment="1">
      <alignment horizontal="left" indent="1"/>
    </xf>
    <xf numFmtId="0" fontId="30" fillId="0" borderId="62" xfId="0" applyFont="1" applyBorder="1"/>
    <xf numFmtId="0" fontId="30" fillId="0" borderId="61" xfId="0" applyFont="1" applyBorder="1"/>
    <xf numFmtId="174" fontId="30" fillId="0" borderId="61" xfId="0" applyNumberFormat="1" applyFont="1" applyBorder="1"/>
    <xf numFmtId="174" fontId="30" fillId="0" borderId="0" xfId="0" applyNumberFormat="1" applyFont="1"/>
    <xf numFmtId="177" fontId="30" fillId="0" borderId="38" xfId="3" applyNumberFormat="1" applyFont="1" applyFill="1" applyBorder="1" applyAlignment="1">
      <alignment horizontal="right"/>
    </xf>
    <xf numFmtId="179" fontId="30" fillId="0" borderId="38" xfId="3" applyNumberFormat="1" applyFont="1" applyFill="1" applyBorder="1" applyAlignment="1">
      <alignment horizontal="right"/>
    </xf>
    <xf numFmtId="179" fontId="30" fillId="0" borderId="13" xfId="3" applyNumberFormat="1" applyFont="1" applyFill="1" applyBorder="1" applyAlignment="1">
      <alignment horizontal="right" vertical="center"/>
    </xf>
    <xf numFmtId="0" fontId="30" fillId="0" borderId="37" xfId="0" applyFont="1" applyFill="1" applyBorder="1" applyAlignment="1">
      <alignment horizontal="left" indent="1"/>
    </xf>
    <xf numFmtId="175" fontId="31" fillId="0" borderId="42" xfId="0" applyNumberFormat="1" applyFont="1" applyFill="1" applyBorder="1" applyAlignment="1">
      <alignment horizontal="right"/>
    </xf>
    <xf numFmtId="175" fontId="31" fillId="0" borderId="43" xfId="0" applyNumberFormat="1" applyFont="1" applyFill="1" applyBorder="1" applyAlignment="1">
      <alignment horizontal="right"/>
    </xf>
    <xf numFmtId="175" fontId="31" fillId="0" borderId="13" xfId="0" applyNumberFormat="1" applyFont="1" applyFill="1" applyBorder="1" applyAlignment="1">
      <alignment horizontal="right"/>
    </xf>
    <xf numFmtId="175" fontId="31" fillId="0" borderId="40" xfId="0" applyNumberFormat="1" applyFont="1" applyFill="1" applyBorder="1" applyAlignment="1">
      <alignment horizontal="right"/>
    </xf>
    <xf numFmtId="170" fontId="30" fillId="0" borderId="37" xfId="2" applyNumberFormat="1" applyFont="1" applyFill="1" applyBorder="1" applyAlignment="1">
      <alignment horizontal="left" wrapText="1"/>
    </xf>
    <xf numFmtId="170" fontId="30" fillId="0" borderId="8" xfId="2" applyNumberFormat="1" applyFont="1" applyFill="1" applyBorder="1" applyAlignment="1">
      <alignment horizontal="left" wrapText="1"/>
    </xf>
    <xf numFmtId="0" fontId="30" fillId="0" borderId="8" xfId="0" applyFont="1" applyFill="1" applyBorder="1" applyAlignment="1">
      <alignment horizontal="left" wrapText="1"/>
    </xf>
    <xf numFmtId="0" fontId="30" fillId="0" borderId="8" xfId="0" applyFont="1" applyFill="1" applyBorder="1" applyAlignment="1">
      <alignment horizontal="left"/>
    </xf>
    <xf numFmtId="0" fontId="31" fillId="0" borderId="8" xfId="0" applyFont="1" applyFill="1" applyBorder="1" applyAlignment="1">
      <alignment horizontal="left"/>
    </xf>
    <xf numFmtId="0" fontId="31" fillId="4" borderId="8" xfId="0" applyFont="1" applyFill="1" applyBorder="1"/>
    <xf numFmtId="0" fontId="18" fillId="4" borderId="0" xfId="0" applyFont="1" applyFill="1"/>
    <xf numFmtId="167" fontId="3" fillId="4" borderId="0" xfId="0" applyNumberFormat="1" applyFont="1" applyFill="1"/>
    <xf numFmtId="0" fontId="3" fillId="4" borderId="0" xfId="0" applyFont="1" applyFill="1"/>
    <xf numFmtId="170" fontId="30" fillId="4" borderId="8" xfId="2" applyNumberFormat="1" applyFont="1" applyFill="1" applyBorder="1" applyAlignment="1">
      <alignment horizontal="left" wrapText="1"/>
    </xf>
    <xf numFmtId="0" fontId="30" fillId="4" borderId="8" xfId="2" applyNumberFormat="1" applyFont="1" applyFill="1" applyBorder="1" applyAlignment="1">
      <alignment horizontal="justify" vertical="center"/>
    </xf>
    <xf numFmtId="0" fontId="31" fillId="4" borderId="8" xfId="0" applyFont="1" applyFill="1" applyBorder="1" applyAlignment="1">
      <alignment horizontal="left"/>
    </xf>
    <xf numFmtId="0" fontId="30" fillId="0" borderId="37" xfId="0" applyFont="1" applyFill="1" applyBorder="1"/>
    <xf numFmtId="0" fontId="30" fillId="0" borderId="8" xfId="0" applyFont="1" applyFill="1" applyBorder="1"/>
    <xf numFmtId="175" fontId="30" fillId="0" borderId="13" xfId="0" applyNumberFormat="1" applyFont="1" applyFill="1" applyBorder="1" applyAlignment="1">
      <alignment horizontal="right"/>
    </xf>
    <xf numFmtId="175" fontId="30" fillId="0" borderId="42" xfId="0" applyNumberFormat="1" applyFont="1" applyFill="1" applyBorder="1" applyAlignment="1">
      <alignment horizontal="right"/>
    </xf>
    <xf numFmtId="174" fontId="30" fillId="2" borderId="0" xfId="0" applyNumberFormat="1" applyFont="1" applyFill="1" applyAlignment="1">
      <alignment horizontal="left" vertical="top"/>
    </xf>
    <xf numFmtId="0" fontId="25" fillId="0" borderId="0" xfId="0" applyFont="1" applyAlignment="1">
      <alignment horizontal="center"/>
    </xf>
    <xf numFmtId="0" fontId="32" fillId="5" borderId="6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0" fontId="32" fillId="5" borderId="10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3" fontId="1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0" fontId="35" fillId="5" borderId="23" xfId="0" applyFont="1" applyFill="1" applyBorder="1" applyAlignment="1">
      <alignment horizontal="center" vertical="center"/>
    </xf>
    <xf numFmtId="0" fontId="35" fillId="5" borderId="26" xfId="0" applyFont="1" applyFill="1" applyBorder="1" applyAlignment="1">
      <alignment horizontal="center" vertical="center"/>
    </xf>
    <xf numFmtId="0" fontId="35" fillId="5" borderId="27" xfId="0" applyFont="1" applyFill="1" applyBorder="1" applyAlignment="1">
      <alignment horizontal="center" vertical="center"/>
    </xf>
    <xf numFmtId="0" fontId="35" fillId="5" borderId="24" xfId="0" applyFont="1" applyFill="1" applyBorder="1" applyAlignment="1">
      <alignment horizontal="center" vertical="center"/>
    </xf>
    <xf numFmtId="2" fontId="35" fillId="5" borderId="4" xfId="0" applyNumberFormat="1" applyFont="1" applyFill="1" applyBorder="1" applyAlignment="1">
      <alignment horizontal="center" vertical="center"/>
    </xf>
    <xf numFmtId="2" fontId="35" fillId="5" borderId="28" xfId="0" applyNumberFormat="1" applyFont="1" applyFill="1" applyBorder="1" applyAlignment="1">
      <alignment horizontal="center" vertical="center"/>
    </xf>
    <xf numFmtId="49" fontId="35" fillId="5" borderId="4" xfId="0" applyNumberFormat="1" applyFont="1" applyFill="1" applyBorder="1" applyAlignment="1">
      <alignment horizontal="center" vertical="center"/>
    </xf>
    <xf numFmtId="49" fontId="35" fillId="5" borderId="28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35" fillId="5" borderId="32" xfId="0" applyFont="1" applyFill="1" applyBorder="1" applyAlignment="1">
      <alignment horizontal="center" vertical="center" wrapText="1" shrinkToFit="1"/>
    </xf>
    <xf numFmtId="0" fontId="35" fillId="5" borderId="33" xfId="0" applyFont="1" applyFill="1" applyBorder="1" applyAlignment="1">
      <alignment horizontal="center" vertical="center" wrapText="1" shrinkToFit="1"/>
    </xf>
    <xf numFmtId="0" fontId="35" fillId="5" borderId="31" xfId="0" applyFont="1" applyFill="1" applyBorder="1" applyAlignment="1">
      <alignment horizontal="center" vertical="center" wrapText="1" shrinkToFit="1"/>
    </xf>
    <xf numFmtId="0" fontId="29" fillId="5" borderId="23" xfId="0" applyFont="1" applyFill="1" applyBorder="1" applyAlignment="1">
      <alignment horizontal="center" vertical="center"/>
    </xf>
    <xf numFmtId="0" fontId="29" fillId="5" borderId="27" xfId="0" applyFont="1" applyFill="1" applyBorder="1" applyAlignment="1">
      <alignment horizontal="center" vertical="center"/>
    </xf>
    <xf numFmtId="0" fontId="29" fillId="5" borderId="24" xfId="0" applyFont="1" applyFill="1" applyBorder="1" applyAlignment="1">
      <alignment horizontal="center" vertical="center"/>
    </xf>
    <xf numFmtId="0" fontId="29" fillId="5" borderId="25" xfId="0" applyFont="1" applyFill="1" applyBorder="1" applyAlignment="1">
      <alignment horizontal="center" vertical="center"/>
    </xf>
    <xf numFmtId="3" fontId="29" fillId="5" borderId="24" xfId="0" applyNumberFormat="1" applyFont="1" applyFill="1" applyBorder="1" applyAlignment="1">
      <alignment horizontal="center" vertical="center" wrapText="1"/>
    </xf>
    <xf numFmtId="3" fontId="29" fillId="5" borderId="25" xfId="0" applyNumberFormat="1" applyFont="1" applyFill="1" applyBorder="1" applyAlignment="1">
      <alignment horizontal="center" vertical="center" wrapText="1"/>
    </xf>
    <xf numFmtId="0" fontId="25" fillId="4" borderId="0" xfId="0" applyFont="1" applyFill="1" applyAlignment="1">
      <alignment horizontal="center"/>
    </xf>
    <xf numFmtId="0" fontId="27" fillId="4" borderId="0" xfId="0" applyFont="1" applyFill="1" applyAlignment="1">
      <alignment horizontal="center"/>
    </xf>
    <xf numFmtId="165" fontId="29" fillId="5" borderId="46" xfId="0" applyNumberFormat="1" applyFont="1" applyFill="1" applyBorder="1" applyAlignment="1">
      <alignment horizontal="center" vertical="center" wrapText="1"/>
    </xf>
    <xf numFmtId="165" fontId="29" fillId="5" borderId="47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9" fillId="5" borderId="50" xfId="0" applyFont="1" applyFill="1" applyBorder="1" applyAlignment="1">
      <alignment horizontal="center" vertical="center"/>
    </xf>
    <xf numFmtId="0" fontId="29" fillId="5" borderId="51" xfId="0" applyFont="1" applyFill="1" applyBorder="1" applyAlignment="1">
      <alignment horizontal="center" vertical="center"/>
    </xf>
    <xf numFmtId="1" fontId="29" fillId="5" borderId="24" xfId="0" applyNumberFormat="1" applyFont="1" applyFill="1" applyBorder="1" applyAlignment="1">
      <alignment horizontal="center" vertical="center"/>
    </xf>
    <xf numFmtId="1" fontId="29" fillId="5" borderId="25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29" fillId="5" borderId="52" xfId="0" applyFont="1" applyFill="1" applyBorder="1" applyAlignment="1">
      <alignment horizontal="center" vertical="center"/>
    </xf>
    <xf numFmtId="0" fontId="29" fillId="5" borderId="23" xfId="0" applyFont="1" applyFill="1" applyBorder="1" applyAlignment="1">
      <alignment horizontal="center" vertical="center" wrapText="1"/>
    </xf>
    <xf numFmtId="0" fontId="29" fillId="5" borderId="27" xfId="0" applyFont="1" applyFill="1" applyBorder="1" applyAlignment="1">
      <alignment vertical="center" wrapText="1"/>
    </xf>
    <xf numFmtId="0" fontId="29" fillId="5" borderId="27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left"/>
    </xf>
    <xf numFmtId="0" fontId="29" fillId="5" borderId="26" xfId="0" applyFont="1" applyFill="1" applyBorder="1" applyAlignment="1">
      <alignment horizontal="center" vertical="center"/>
    </xf>
    <xf numFmtId="3" fontId="29" fillId="5" borderId="4" xfId="0" applyNumberFormat="1" applyFont="1" applyFill="1" applyBorder="1" applyAlignment="1">
      <alignment horizontal="center" vertical="center"/>
    </xf>
    <xf numFmtId="3" fontId="29" fillId="5" borderId="28" xfId="0" applyNumberFormat="1" applyFont="1" applyFill="1" applyBorder="1" applyAlignment="1">
      <alignment horizontal="center" vertical="center"/>
    </xf>
    <xf numFmtId="3" fontId="29" fillId="5" borderId="56" xfId="0" applyNumberFormat="1" applyFont="1" applyFill="1" applyBorder="1" applyAlignment="1">
      <alignment horizontal="center" vertical="center"/>
    </xf>
    <xf numFmtId="3" fontId="29" fillId="5" borderId="29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1" fontId="29" fillId="5" borderId="23" xfId="0" applyNumberFormat="1" applyFont="1" applyFill="1" applyBorder="1" applyAlignment="1">
      <alignment horizontal="center" vertical="center"/>
    </xf>
    <xf numFmtId="1" fontId="29" fillId="5" borderId="26" xfId="0" applyNumberFormat="1" applyFont="1" applyFill="1" applyBorder="1" applyAlignment="1">
      <alignment horizontal="center" vertical="center"/>
    </xf>
    <xf numFmtId="1" fontId="29" fillId="5" borderId="27" xfId="0" applyNumberFormat="1" applyFont="1" applyFill="1" applyBorder="1" applyAlignment="1">
      <alignment horizontal="center" vertical="center"/>
    </xf>
    <xf numFmtId="1" fontId="29" fillId="5" borderId="24" xfId="0" quotePrefix="1" applyNumberFormat="1" applyFont="1" applyFill="1" applyBorder="1" applyAlignment="1">
      <alignment horizontal="center" vertical="center"/>
    </xf>
    <xf numFmtId="0" fontId="29" fillId="5" borderId="25" xfId="0" applyFont="1" applyFill="1" applyBorder="1" applyAlignment="1">
      <alignment horizontal="center" vertical="center" wrapText="1"/>
    </xf>
    <xf numFmtId="0" fontId="29" fillId="5" borderId="56" xfId="0" applyFont="1" applyFill="1" applyBorder="1" applyAlignment="1">
      <alignment horizontal="center" vertical="center" wrapText="1"/>
    </xf>
    <xf numFmtId="0" fontId="29" fillId="5" borderId="29" xfId="0" applyFont="1" applyFill="1" applyBorder="1" applyAlignment="1">
      <alignment horizontal="center" vertical="center" wrapText="1"/>
    </xf>
    <xf numFmtId="3" fontId="29" fillId="5" borderId="4" xfId="0" applyNumberFormat="1" applyFont="1" applyFill="1" applyBorder="1" applyAlignment="1">
      <alignment horizontal="center" vertical="center" wrapText="1"/>
    </xf>
    <xf numFmtId="0" fontId="25" fillId="0" borderId="0" xfId="8" applyFont="1" applyAlignment="1">
      <alignment horizontal="center"/>
    </xf>
    <xf numFmtId="0" fontId="27" fillId="0" borderId="0" xfId="8" applyFont="1" applyAlignment="1">
      <alignment horizontal="center"/>
    </xf>
    <xf numFmtId="0" fontId="18" fillId="0" borderId="0" xfId="8" applyFont="1" applyAlignment="1">
      <alignment horizontal="center"/>
    </xf>
    <xf numFmtId="0" fontId="29" fillId="5" borderId="46" xfId="8" applyFont="1" applyFill="1" applyBorder="1" applyAlignment="1">
      <alignment horizontal="center" vertical="center"/>
    </xf>
    <xf numFmtId="0" fontId="29" fillId="5" borderId="57" xfId="8" applyFont="1" applyFill="1" applyBorder="1" applyAlignment="1">
      <alignment horizontal="center" vertical="center"/>
    </xf>
    <xf numFmtId="0" fontId="29" fillId="5" borderId="47" xfId="8" applyFont="1" applyFill="1" applyBorder="1" applyAlignment="1">
      <alignment horizontal="center" vertical="center"/>
    </xf>
    <xf numFmtId="0" fontId="29" fillId="5" borderId="24" xfId="8" applyFont="1" applyFill="1" applyBorder="1" applyAlignment="1">
      <alignment horizontal="center" vertical="center"/>
    </xf>
    <xf numFmtId="0" fontId="29" fillId="5" borderId="4" xfId="8" applyFont="1" applyFill="1" applyBorder="1" applyAlignment="1">
      <alignment horizontal="center" vertical="center"/>
    </xf>
    <xf numFmtId="0" fontId="29" fillId="5" borderId="33" xfId="8" applyFont="1" applyFill="1" applyBorder="1" applyAlignment="1">
      <alignment horizontal="center" vertical="center" wrapText="1"/>
    </xf>
    <xf numFmtId="0" fontId="29" fillId="5" borderId="0" xfId="8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9" fillId="5" borderId="4" xfId="8" applyFont="1" applyFill="1" applyBorder="1" applyAlignment="1">
      <alignment horizontal="center" vertical="center" wrapText="1"/>
    </xf>
    <xf numFmtId="0" fontId="29" fillId="5" borderId="56" xfId="8" applyFont="1" applyFill="1" applyBorder="1" applyAlignment="1">
      <alignment horizontal="center" vertical="center" wrapText="1"/>
    </xf>
    <xf numFmtId="0" fontId="29" fillId="5" borderId="23" xfId="8" applyFont="1" applyFill="1" applyBorder="1" applyAlignment="1">
      <alignment horizontal="center" vertical="center"/>
    </xf>
    <xf numFmtId="0" fontId="29" fillId="5" borderId="26" xfId="8" applyFont="1" applyFill="1" applyBorder="1" applyAlignment="1">
      <alignment horizontal="center" vertical="center"/>
    </xf>
    <xf numFmtId="0" fontId="29" fillId="5" borderId="27" xfId="8" applyFont="1" applyFill="1" applyBorder="1" applyAlignment="1">
      <alignment horizontal="center" vertical="center"/>
    </xf>
    <xf numFmtId="0" fontId="29" fillId="5" borderId="4" xfId="8" quotePrefix="1" applyFont="1" applyFill="1" applyBorder="1" applyAlignment="1">
      <alignment horizontal="center" vertical="center" wrapText="1"/>
    </xf>
  </cellXfs>
  <cellStyles count="10">
    <cellStyle name="Euro" xfId="1" xr:uid="{00000000-0005-0000-0000-000000000000}"/>
    <cellStyle name="Hipervínculo" xfId="6" builtinId="8"/>
    <cellStyle name="Hipervínculo 2" xfId="9" xr:uid="{00000000-0005-0000-0000-000002000000}"/>
    <cellStyle name="Normal" xfId="0" builtinId="0"/>
    <cellStyle name="Normal 2" xfId="5" xr:uid="{00000000-0005-0000-0000-000004000000}"/>
    <cellStyle name="Normal 2 2" xfId="8" xr:uid="{00000000-0005-0000-0000-000005000000}"/>
    <cellStyle name="Normal 3" xfId="7" xr:uid="{00000000-0005-0000-0000-000006000000}"/>
    <cellStyle name="Normal_2.1 EnctaInd Empresas 2006 DATOS_INE_nc44707" xfId="2" xr:uid="{00000000-0005-0000-0000-000007000000}"/>
    <cellStyle name="Normal_EnctaInd Empresas 2001" xfId="3" xr:uid="{00000000-0005-0000-0000-000008000000}"/>
    <cellStyle name="pepe" xfId="4" xr:uid="{00000000-0005-0000-0000-000009000000}"/>
  </cellStyles>
  <dxfs count="0"/>
  <tableStyles count="0" defaultTableStyle="TableStyleMedium9" defaultPivotStyle="PivotStyleLight16"/>
  <colors>
    <mruColors>
      <color rgb="FFFFCCCC"/>
      <color rgb="FFFF99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Distribución de las empresas de la Industria de la Alimentación
según subsector de actividad. Año 2025</a:t>
            </a:r>
          </a:p>
        </c:rich>
      </c:tx>
      <c:layout>
        <c:manualLayout>
          <c:xMode val="edge"/>
          <c:yMode val="edge"/>
          <c:x val="0.10902859211002533"/>
          <c:y val="2.813864071385124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198470991456482"/>
          <c:y val="0.30973451327433632"/>
          <c:w val="0.46050139663621875"/>
          <c:h val="0.41814159292035397"/>
        </c:manualLayout>
      </c:layout>
      <c:pie3DChart>
        <c:varyColors val="1"/>
        <c:ser>
          <c:idx val="0"/>
          <c:order val="0"/>
          <c:tx>
            <c:strRef>
              <c:f>'6.2.1'!$A$8:$A$15</c:f>
              <c:strCache>
                <c:ptCount val="8"/>
                <c:pt idx="0">
                  <c:v>Procesado y conservación de carne y elaboración de productos cárnicos</c:v>
                </c:pt>
                <c:pt idx="1">
                  <c:v>Procesado y conservación de pescados, crustáceos y moluscos</c:v>
                </c:pt>
                <c:pt idx="2">
                  <c:v>Procesado y conservación de frutas y hortalizas</c:v>
                </c:pt>
                <c:pt idx="3">
                  <c:v>Fabricación de aceites y grasas vegetales y animales</c:v>
                </c:pt>
                <c:pt idx="4">
                  <c:v>Fabricación de productos lácteos</c:v>
                </c:pt>
                <c:pt idx="5">
                  <c:v>Fabricación de productos de molinería, almidones y productos amiláceos</c:v>
                </c:pt>
                <c:pt idx="6">
                  <c:v>Fabricación de productos de panadería y pastas alimenticias</c:v>
                </c:pt>
                <c:pt idx="7">
                  <c:v>Fabricación de productos para la alimentación animal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22"/>
          <c:dPt>
            <c:idx val="0"/>
            <c:bubble3D val="0"/>
            <c:spPr>
              <a:solidFill>
                <a:srgbClr val="008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A4BB-43E2-B9C7-B0FC4681AF4A}"/>
              </c:ext>
            </c:extLst>
          </c:dPt>
          <c:dPt>
            <c:idx val="1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A4BB-43E2-B9C7-B0FC4681AF4A}"/>
              </c:ext>
            </c:extLst>
          </c:dPt>
          <c:dPt>
            <c:idx val="2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A4BB-43E2-B9C7-B0FC4681AF4A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A4BB-43E2-B9C7-B0FC4681AF4A}"/>
              </c:ext>
            </c:extLst>
          </c:dPt>
          <c:dPt>
            <c:idx val="4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A4BB-43E2-B9C7-B0FC4681AF4A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A4BB-43E2-B9C7-B0FC4681AF4A}"/>
              </c:ext>
            </c:extLst>
          </c:dPt>
          <c:dPt>
            <c:idx val="6"/>
            <c:bubble3D val="0"/>
            <c:spPr>
              <a:solidFill>
                <a:srgbClr val="FF99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A4BB-43E2-B9C7-B0FC4681AF4A}"/>
              </c:ext>
            </c:extLst>
          </c:dPt>
          <c:dPt>
            <c:idx val="7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A4BB-43E2-B9C7-B0FC4681AF4A}"/>
              </c:ext>
            </c:extLst>
          </c:dPt>
          <c:dPt>
            <c:idx val="8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A4BB-43E2-B9C7-B0FC4681AF4A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A4BB-43E2-B9C7-B0FC4681AF4A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A4BB-43E2-B9C7-B0FC4681AF4A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A4BB-43E2-B9C7-B0FC4681AF4A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A4BB-43E2-B9C7-B0FC4681AF4A}"/>
              </c:ext>
            </c:extLst>
          </c:dPt>
          <c:dLbls>
            <c:dLbl>
              <c:idx val="0"/>
              <c:layout>
                <c:manualLayout>
                  <c:x val="5.1848198864018868E-2"/>
                  <c:y val="-6.885295977274492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BB-43E2-B9C7-B0FC4681AF4A}"/>
                </c:ext>
              </c:extLst>
            </c:dLbl>
            <c:dLbl>
              <c:idx val="1"/>
              <c:layout>
                <c:manualLayout>
                  <c:x val="4.7945330007406917E-2"/>
                  <c:y val="-9.728640285283833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4BB-43E2-B9C7-B0FC4681AF4A}"/>
                </c:ext>
              </c:extLst>
            </c:dLbl>
            <c:dLbl>
              <c:idx val="2"/>
              <c:layout>
                <c:manualLayout>
                  <c:x val="4.2237235103705993E-2"/>
                  <c:y val="-4.971811422282401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4BB-43E2-B9C7-B0FC4681AF4A}"/>
                </c:ext>
              </c:extLst>
            </c:dLbl>
            <c:dLbl>
              <c:idx val="3"/>
              <c:layout>
                <c:manualLayout>
                  <c:x val="5.0615279243398814E-2"/>
                  <c:y val="2.361410051916569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4BB-43E2-B9C7-B0FC4681AF4A}"/>
                </c:ext>
              </c:extLst>
            </c:dLbl>
            <c:dLbl>
              <c:idx val="4"/>
              <c:layout>
                <c:manualLayout>
                  <c:x val="2.6056098443720595E-2"/>
                  <c:y val="2.628205059014631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4BB-43E2-B9C7-B0FC4681AF4A}"/>
                </c:ext>
              </c:extLst>
            </c:dLbl>
            <c:dLbl>
              <c:idx val="5"/>
              <c:layout>
                <c:manualLayout>
                  <c:x val="-9.0957745204487874E-3"/>
                  <c:y val="6.730032974802070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4BB-43E2-B9C7-B0FC4681AF4A}"/>
                </c:ext>
              </c:extLst>
            </c:dLbl>
            <c:dLbl>
              <c:idx val="6"/>
              <c:layout>
                <c:manualLayout>
                  <c:x val="-2.4634545783568607E-2"/>
                  <c:y val="7.282304242470023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4BB-43E2-B9C7-B0FC4681AF4A}"/>
                </c:ext>
              </c:extLst>
            </c:dLbl>
            <c:dLbl>
              <c:idx val="7"/>
              <c:layout>
                <c:manualLayout>
                  <c:x val="-4.6398841838581252E-4"/>
                  <c:y val="-5.265714301133880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4BB-43E2-B9C7-B0FC4681AF4A}"/>
                </c:ext>
              </c:extLst>
            </c:dLbl>
            <c:dLbl>
              <c:idx val="8"/>
              <c:layout>
                <c:manualLayout>
                  <c:x val="-6.4266525431671523E-2"/>
                  <c:y val="-4.562965025421082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4BB-43E2-B9C7-B0FC4681AF4A}"/>
                </c:ext>
              </c:extLst>
            </c:dLbl>
            <c:dLbl>
              <c:idx val="9"/>
              <c:layout>
                <c:manualLayout>
                  <c:x val="-9.6324881044566706E-3"/>
                  <c:y val="-0.1404260788245935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4BB-43E2-B9C7-B0FC4681AF4A}"/>
                </c:ext>
              </c:extLst>
            </c:dLbl>
            <c:dLbl>
              <c:idx val="10"/>
              <c:layout>
                <c:manualLayout>
                  <c:x val="-3.4841339368034685E-3"/>
                  <c:y val="-0.100497367338271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4BB-43E2-B9C7-B0FC4681AF4A}"/>
                </c:ext>
              </c:extLst>
            </c:dLbl>
            <c:dLbl>
              <c:idx val="11"/>
              <c:layout>
                <c:manualLayout>
                  <c:x val="-8.3284233334931233E-4"/>
                  <c:y val="-7.621972976990233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4BB-43E2-B9C7-B0FC4681AF4A}"/>
                </c:ext>
              </c:extLst>
            </c:dLbl>
            <c:dLbl>
              <c:idx val="12"/>
              <c:layout>
                <c:manualLayout>
                  <c:x val="4.5200808377275345E-2"/>
                  <c:y val="-8.949406605308887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4BB-43E2-B9C7-B0FC4681AF4A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8"/>
              <c:pt idx="0">
                <c:v>Procesado y conservación de carne y elaboración de productos cárnicos</c:v>
              </c:pt>
              <c:pt idx="1">
                <c:v>Procesado y conservación de pescados, crustáceos y moluscos</c:v>
              </c:pt>
              <c:pt idx="2">
                <c:v>Procesado y conservación de frutas y hortalizas</c:v>
              </c:pt>
              <c:pt idx="3">
                <c:v>Fabricación de aceites y grasas vegetales y animales</c:v>
              </c:pt>
              <c:pt idx="4">
                <c:v>Fabricación de productos lácteos</c:v>
              </c:pt>
              <c:pt idx="5">
                <c:v>Fabricación de productos de molinería, almidones y productos amiláceos</c:v>
              </c:pt>
              <c:pt idx="6">
                <c:v>Fabricación de productos de panadería y pastas alimenticias</c:v>
              </c:pt>
              <c:pt idx="7">
                <c:v>Fabricación de productos para la alimentación animal</c:v>
              </c:pt>
            </c:strLit>
          </c:cat>
          <c:val>
            <c:numRef>
              <c:f>'6.2.1'!$B$8:$B$15</c:f>
              <c:numCache>
                <c:formatCode>#,##0\ \ </c:formatCode>
                <c:ptCount val="8"/>
                <c:pt idx="0">
                  <c:v>3016</c:v>
                </c:pt>
                <c:pt idx="1">
                  <c:v>542</c:v>
                </c:pt>
                <c:pt idx="2">
                  <c:v>1258</c:v>
                </c:pt>
                <c:pt idx="3">
                  <c:v>1592</c:v>
                </c:pt>
                <c:pt idx="4">
                  <c:v>1577</c:v>
                </c:pt>
                <c:pt idx="5">
                  <c:v>330</c:v>
                </c:pt>
                <c:pt idx="6">
                  <c:v>10409</c:v>
                </c:pt>
                <c:pt idx="7">
                  <c:v>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A4BB-43E2-B9C7-B0FC4681AF4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75209495432821"/>
          <c:y val="1.5486725663716928E-2"/>
          <c:w val="0.30154170951283787"/>
          <c:h val="0.9601769911504425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Ubuntu Light" panose="020B06040306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Distribución de los establecimientos de la Industria de la Alimentación
según subsector de actividad. Año 2025</a:t>
            </a:r>
          </a:p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rich>
      </c:tx>
      <c:layout>
        <c:manualLayout>
          <c:xMode val="edge"/>
          <c:yMode val="edge"/>
          <c:x val="7.6431143684401001E-2"/>
          <c:y val="4.247558607412880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230769230769241"/>
          <c:y val="0.32608730265721003"/>
          <c:w val="0.44134615384615383"/>
          <c:h val="0.39565259389074886"/>
        </c:manualLayout>
      </c:layout>
      <c:pie3DChart>
        <c:varyColors val="1"/>
        <c:ser>
          <c:idx val="0"/>
          <c:order val="0"/>
          <c:tx>
            <c:strRef>
              <c:f>'6.2.1'!$A$8:$A$15</c:f>
              <c:strCache>
                <c:ptCount val="8"/>
                <c:pt idx="0">
                  <c:v>Procesado y conservación de carne y elaboración de productos cárnicos</c:v>
                </c:pt>
                <c:pt idx="1">
                  <c:v>Procesado y conservación de pescados, crustáceos y moluscos</c:v>
                </c:pt>
                <c:pt idx="2">
                  <c:v>Procesado y conservación de frutas y hortalizas</c:v>
                </c:pt>
                <c:pt idx="3">
                  <c:v>Fabricación de aceites y grasas vegetales y animales</c:v>
                </c:pt>
                <c:pt idx="4">
                  <c:v>Fabricación de productos lácteos</c:v>
                </c:pt>
                <c:pt idx="5">
                  <c:v>Fabricación de productos de molinería, almidones y productos amiláceos</c:v>
                </c:pt>
                <c:pt idx="6">
                  <c:v>Fabricación de productos de panadería y pastas alimenticias</c:v>
                </c:pt>
                <c:pt idx="7">
                  <c:v>Fabricación de productos para la alimentación animal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22"/>
          <c:dPt>
            <c:idx val="0"/>
            <c:bubble3D val="0"/>
            <c:spPr>
              <a:solidFill>
                <a:srgbClr val="008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D642-4CBA-86D1-7540BCE0BD31}"/>
              </c:ext>
            </c:extLst>
          </c:dPt>
          <c:dPt>
            <c:idx val="1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D642-4CBA-86D1-7540BCE0BD31}"/>
              </c:ext>
            </c:extLst>
          </c:dPt>
          <c:dPt>
            <c:idx val="2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D642-4CBA-86D1-7540BCE0BD31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D642-4CBA-86D1-7540BCE0BD31}"/>
              </c:ext>
            </c:extLst>
          </c:dPt>
          <c:dPt>
            <c:idx val="4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D642-4CBA-86D1-7540BCE0BD31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D642-4CBA-86D1-7540BCE0BD31}"/>
              </c:ext>
            </c:extLst>
          </c:dPt>
          <c:dPt>
            <c:idx val="6"/>
            <c:bubble3D val="0"/>
            <c:spPr>
              <a:solidFill>
                <a:srgbClr val="FF99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D642-4CBA-86D1-7540BCE0BD31}"/>
              </c:ext>
            </c:extLst>
          </c:dPt>
          <c:dPt>
            <c:idx val="7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D642-4CBA-86D1-7540BCE0BD31}"/>
              </c:ext>
            </c:extLst>
          </c:dPt>
          <c:dPt>
            <c:idx val="8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D642-4CBA-86D1-7540BCE0BD31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D642-4CBA-86D1-7540BCE0BD31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D642-4CBA-86D1-7540BCE0BD31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D642-4CBA-86D1-7540BCE0BD31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D642-4CBA-86D1-7540BCE0BD31}"/>
              </c:ext>
            </c:extLst>
          </c:dPt>
          <c:dLbls>
            <c:dLbl>
              <c:idx val="0"/>
              <c:layout>
                <c:manualLayout>
                  <c:x val="-1.9866975305700064E-2"/>
                  <c:y val="-0.1352377395263859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42-4CBA-86D1-7540BCE0BD31}"/>
                </c:ext>
              </c:extLst>
            </c:dLbl>
            <c:dLbl>
              <c:idx val="1"/>
              <c:layout>
                <c:manualLayout>
                  <c:x val="-1.0222481506647623E-2"/>
                  <c:y val="-0.1751121720820777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642-4CBA-86D1-7540BCE0BD31}"/>
                </c:ext>
              </c:extLst>
            </c:dLbl>
            <c:dLbl>
              <c:idx val="2"/>
              <c:layout>
                <c:manualLayout>
                  <c:x val="9.8068011529731068E-3"/>
                  <c:y val="-9.911091704847932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642-4CBA-86D1-7540BCE0BD31}"/>
                </c:ext>
              </c:extLst>
            </c:dLbl>
            <c:dLbl>
              <c:idx val="3"/>
              <c:layout>
                <c:manualLayout>
                  <c:x val="3.6123491110850718E-2"/>
                  <c:y val="-8.304609435627130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642-4CBA-86D1-7540BCE0BD31}"/>
                </c:ext>
              </c:extLst>
            </c:dLbl>
            <c:dLbl>
              <c:idx val="4"/>
              <c:layout>
                <c:manualLayout>
                  <c:x val="5.9790293249229763E-2"/>
                  <c:y val="-8.703351364158100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642-4CBA-86D1-7540BCE0BD31}"/>
                </c:ext>
              </c:extLst>
            </c:dLbl>
            <c:dLbl>
              <c:idx val="5"/>
              <c:layout>
                <c:manualLayout>
                  <c:x val="3.0120862734197038E-2"/>
                  <c:y val="3.358958802257384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642-4CBA-86D1-7540BCE0BD31}"/>
                </c:ext>
              </c:extLst>
            </c:dLbl>
            <c:dLbl>
              <c:idx val="6"/>
              <c:layout>
                <c:manualLayout>
                  <c:x val="1.5473873727773165E-2"/>
                  <c:y val="8.509077605752535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642-4CBA-86D1-7540BCE0BD31}"/>
                </c:ext>
              </c:extLst>
            </c:dLbl>
            <c:dLbl>
              <c:idx val="7"/>
              <c:layout>
                <c:manualLayout>
                  <c:x val="-3.2501423831779952E-2"/>
                  <c:y val="-7.58421937834267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642-4CBA-86D1-7540BCE0BD31}"/>
                </c:ext>
              </c:extLst>
            </c:dLbl>
            <c:dLbl>
              <c:idx val="8"/>
              <c:layout>
                <c:manualLayout>
                  <c:x val="-8.3392731434364639E-2"/>
                  <c:y val="5.72022881343449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642-4CBA-86D1-7540BCE0BD31}"/>
                </c:ext>
              </c:extLst>
            </c:dLbl>
            <c:dLbl>
              <c:idx val="9"/>
              <c:layout>
                <c:manualLayout>
                  <c:x val="-5.12987478964241E-2"/>
                  <c:y val="-4.805334466944477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642-4CBA-86D1-7540BCE0BD31}"/>
                </c:ext>
              </c:extLst>
            </c:dLbl>
            <c:dLbl>
              <c:idx val="10"/>
              <c:layout>
                <c:manualLayout>
                  <c:x val="-3.4499426056342104E-2"/>
                  <c:y val="-0.1015769950596097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642-4CBA-86D1-7540BCE0BD31}"/>
                </c:ext>
              </c:extLst>
            </c:dLbl>
            <c:dLbl>
              <c:idx val="11"/>
              <c:layout>
                <c:manualLayout>
                  <c:x val="-1.9996024580172869E-2"/>
                  <c:y val="-0.1262415940741249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642-4CBA-86D1-7540BCE0BD31}"/>
                </c:ext>
              </c:extLst>
            </c:dLbl>
            <c:dLbl>
              <c:idx val="12"/>
              <c:layout>
                <c:manualLayout>
                  <c:x val="1.1423238286402978E-5"/>
                  <c:y val="-9.67786558416857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642-4CBA-86D1-7540BCE0BD3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8"/>
              <c:pt idx="0">
                <c:v>Procesado y conservación de carne y elaboración de productos cárnicos</c:v>
              </c:pt>
              <c:pt idx="1">
                <c:v>Procesado y conservación de pescados, crustáceos y moluscos</c:v>
              </c:pt>
              <c:pt idx="2">
                <c:v>Procesado y conservación de frutas y hortalizas</c:v>
              </c:pt>
              <c:pt idx="3">
                <c:v>Fabricación de aceites y grasas vegetales y animales</c:v>
              </c:pt>
              <c:pt idx="4">
                <c:v>Fabricación de productos lácteos</c:v>
              </c:pt>
              <c:pt idx="5">
                <c:v>Fabricación de productos de molinería, almidones y productos amiláceos</c:v>
              </c:pt>
              <c:pt idx="6">
                <c:v>Fabricación de productos de panadería y pastas alimenticias</c:v>
              </c:pt>
              <c:pt idx="7">
                <c:v>Fabricación de productos para la alimentación animal</c:v>
              </c:pt>
            </c:strLit>
          </c:cat>
          <c:val>
            <c:numRef>
              <c:f>'6.2.1'!$D$8:$D$15</c:f>
              <c:numCache>
                <c:formatCode>#,##0\ \ </c:formatCode>
                <c:ptCount val="8"/>
                <c:pt idx="0">
                  <c:v>4056</c:v>
                </c:pt>
                <c:pt idx="1">
                  <c:v>851</c:v>
                </c:pt>
                <c:pt idx="2">
                  <c:v>1677</c:v>
                </c:pt>
                <c:pt idx="3">
                  <c:v>1990</c:v>
                </c:pt>
                <c:pt idx="4">
                  <c:v>1933</c:v>
                </c:pt>
                <c:pt idx="5">
                  <c:v>461</c:v>
                </c:pt>
                <c:pt idx="6">
                  <c:v>11814</c:v>
                </c:pt>
                <c:pt idx="7">
                  <c:v>1002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D642-4CBA-86D1-7540BCE0BD3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3846153846156"/>
          <c:y val="6.5217460531442006E-2"/>
          <c:w val="0.28365384615384631"/>
          <c:h val="0.8739139711213178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Ubuntu Light" panose="020B06040306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Evolución del número de empresas de la Industria de la Alimentación
según subsector de actividad</a:t>
            </a:r>
          </a:p>
        </c:rich>
      </c:tx>
      <c:layout>
        <c:manualLayout>
          <c:xMode val="edge"/>
          <c:yMode val="edge"/>
          <c:x val="0.25764791867222664"/>
          <c:y val="3.056768558951980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7519453200185093E-2"/>
          <c:y val="0.28384279475982754"/>
          <c:w val="0.90503961611216355"/>
          <c:h val="0.48471615720524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'6.3.1'!$B$7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9999"/>
            </a:solidFill>
            <a:ln w="25400">
              <a:noFill/>
            </a:ln>
          </c:spPr>
          <c:invertIfNegative val="0"/>
          <c:cat>
            <c:strRef>
              <c:f>'6.3.1'!$A$8:$A$15</c:f>
              <c:strCache>
                <c:ptCount val="8"/>
                <c:pt idx="0">
                  <c:v>Procesado y conservación de carne y elaboración de productos cárnicos</c:v>
                </c:pt>
                <c:pt idx="1">
                  <c:v>Procesado y conservación de pescados, crustáceos y moluscos</c:v>
                </c:pt>
                <c:pt idx="2">
                  <c:v>Procesado y conservación de frutas y hortalizas</c:v>
                </c:pt>
                <c:pt idx="3">
                  <c:v>Fabricación de aceites y grasas vegetales y animales</c:v>
                </c:pt>
                <c:pt idx="4">
                  <c:v>Fabricación de productos lácteos</c:v>
                </c:pt>
                <c:pt idx="5">
                  <c:v>Fabricación de productos de molinería, almidones y productos amiláceos</c:v>
                </c:pt>
                <c:pt idx="6">
                  <c:v>Fabricación de productos de panadería y pastas alimenticias</c:v>
                </c:pt>
                <c:pt idx="7">
                  <c:v>Fabricación de productos para la alimentación animal</c:v>
                </c:pt>
              </c:strCache>
            </c:strRef>
          </c:cat>
          <c:val>
            <c:numRef>
              <c:f>'6.3.1'!$B$8:$B$15</c:f>
              <c:numCache>
                <c:formatCode>#,##0\ \ </c:formatCode>
                <c:ptCount val="8"/>
                <c:pt idx="0">
                  <c:v>3147</c:v>
                </c:pt>
                <c:pt idx="1">
                  <c:v>562</c:v>
                </c:pt>
                <c:pt idx="2">
                  <c:v>1292</c:v>
                </c:pt>
                <c:pt idx="3">
                  <c:v>1621</c:v>
                </c:pt>
                <c:pt idx="4">
                  <c:v>1563</c:v>
                </c:pt>
                <c:pt idx="5">
                  <c:v>350</c:v>
                </c:pt>
                <c:pt idx="6">
                  <c:v>10657</c:v>
                </c:pt>
                <c:pt idx="7">
                  <c:v>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9-4A16-937D-7D47E5351A0F}"/>
            </c:ext>
          </c:extLst>
        </c:ser>
        <c:ser>
          <c:idx val="1"/>
          <c:order val="1"/>
          <c:tx>
            <c:strRef>
              <c:f>'6.3.1'!$C$7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CC"/>
            </a:solidFill>
            <a:ln w="25400">
              <a:noFill/>
            </a:ln>
          </c:spPr>
          <c:invertIfNegative val="0"/>
          <c:cat>
            <c:strRef>
              <c:f>'6.3.1'!$A$8:$A$15</c:f>
              <c:strCache>
                <c:ptCount val="8"/>
                <c:pt idx="0">
                  <c:v>Procesado y conservación de carne y elaboración de productos cárnicos</c:v>
                </c:pt>
                <c:pt idx="1">
                  <c:v>Procesado y conservación de pescados, crustáceos y moluscos</c:v>
                </c:pt>
                <c:pt idx="2">
                  <c:v>Procesado y conservación de frutas y hortalizas</c:v>
                </c:pt>
                <c:pt idx="3">
                  <c:v>Fabricación de aceites y grasas vegetales y animales</c:v>
                </c:pt>
                <c:pt idx="4">
                  <c:v>Fabricación de productos lácteos</c:v>
                </c:pt>
                <c:pt idx="5">
                  <c:v>Fabricación de productos de molinería, almidones y productos amiláceos</c:v>
                </c:pt>
                <c:pt idx="6">
                  <c:v>Fabricación de productos de panadería y pastas alimenticias</c:v>
                </c:pt>
                <c:pt idx="7">
                  <c:v>Fabricación de productos para la alimentación animal</c:v>
                </c:pt>
              </c:strCache>
            </c:strRef>
          </c:cat>
          <c:val>
            <c:numRef>
              <c:f>'6.3.1'!$C$8:$C$15</c:f>
              <c:numCache>
                <c:formatCode>#,##0\ \ </c:formatCode>
                <c:ptCount val="8"/>
                <c:pt idx="0">
                  <c:v>3016</c:v>
                </c:pt>
                <c:pt idx="1">
                  <c:v>542</c:v>
                </c:pt>
                <c:pt idx="2">
                  <c:v>1258</c:v>
                </c:pt>
                <c:pt idx="3">
                  <c:v>1592</c:v>
                </c:pt>
                <c:pt idx="4">
                  <c:v>1577</c:v>
                </c:pt>
                <c:pt idx="5">
                  <c:v>330</c:v>
                </c:pt>
                <c:pt idx="6">
                  <c:v>10409</c:v>
                </c:pt>
                <c:pt idx="7">
                  <c:v>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59-4A16-937D-7D47E5351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82240"/>
        <c:axId val="420283328"/>
      </c:barChart>
      <c:catAx>
        <c:axId val="42028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endParaRPr lang="es-ES"/>
          </a:p>
        </c:txPr>
        <c:crossAx val="420283328"/>
        <c:crosses val="autoZero"/>
        <c:auto val="1"/>
        <c:lblAlgn val="ctr"/>
        <c:lblOffset val="100"/>
        <c:tickMarkSkip val="1"/>
        <c:noMultiLvlLbl val="0"/>
      </c:catAx>
      <c:valAx>
        <c:axId val="4202833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\ 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22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4240350250601373"/>
          <c:y val="0.15368010476206537"/>
          <c:w val="0.10368226865524756"/>
          <c:h val="5.45851528384279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Evolución del número de establecimientos de la Industria de la Alimentación
según subsector de actividad</a:t>
            </a:r>
          </a:p>
        </c:rich>
      </c:tx>
      <c:layout>
        <c:manualLayout>
          <c:xMode val="edge"/>
          <c:yMode val="edge"/>
          <c:x val="0.23757908097308728"/>
          <c:y val="3.118040089086859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6997148793324366E-2"/>
          <c:y val="0.28730512249443207"/>
          <c:w val="0.90952882012114455"/>
          <c:h val="0.476614699331851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'6.3.1'!$E$7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9999"/>
            </a:solidFill>
            <a:ln w="25400">
              <a:noFill/>
            </a:ln>
          </c:spPr>
          <c:invertIfNegative val="0"/>
          <c:cat>
            <c:strLit>
              <c:ptCount val="8"/>
              <c:pt idx="0">
                <c:v>Procesado y conservación de carne y elaboración de productos cárnicos</c:v>
              </c:pt>
              <c:pt idx="1">
                <c:v>Procesado y conservación de pescados, crustáceos y moluscos</c:v>
              </c:pt>
              <c:pt idx="2">
                <c:v>Procesado y conservación de frutas y hortalizas</c:v>
              </c:pt>
              <c:pt idx="3">
                <c:v>Fabricación de aceites y grasas vegetales y animales</c:v>
              </c:pt>
              <c:pt idx="4">
                <c:v>Fabricación de productos lácteos</c:v>
              </c:pt>
              <c:pt idx="5">
                <c:v>Fabricación de productos de molinería, almidones y productos amiláceos</c:v>
              </c:pt>
              <c:pt idx="6">
                <c:v>Fabricación de productos de panadería y pastas alimenticias</c:v>
              </c:pt>
              <c:pt idx="7">
                <c:v>Fabricación de productos para la alimentación animal</c:v>
              </c:pt>
            </c:strLit>
          </c:cat>
          <c:val>
            <c:numRef>
              <c:f>'6.3.1'!$E$8:$E$15</c:f>
              <c:numCache>
                <c:formatCode>#,##0\ \ </c:formatCode>
                <c:ptCount val="8"/>
                <c:pt idx="0">
                  <c:v>4165</c:v>
                </c:pt>
                <c:pt idx="1">
                  <c:v>881</c:v>
                </c:pt>
                <c:pt idx="2">
                  <c:v>1694</c:v>
                </c:pt>
                <c:pt idx="3">
                  <c:v>2004</c:v>
                </c:pt>
                <c:pt idx="4">
                  <c:v>1906</c:v>
                </c:pt>
                <c:pt idx="5">
                  <c:v>486</c:v>
                </c:pt>
                <c:pt idx="6">
                  <c:v>12045</c:v>
                </c:pt>
                <c:pt idx="7">
                  <c:v>1024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3E-4A2A-A252-04A95EB1A6BB}"/>
            </c:ext>
          </c:extLst>
        </c:ser>
        <c:ser>
          <c:idx val="1"/>
          <c:order val="1"/>
          <c:tx>
            <c:strRef>
              <c:f>'6.3.1'!$F$7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CC"/>
            </a:solidFill>
            <a:ln w="25400">
              <a:noFill/>
            </a:ln>
          </c:spPr>
          <c:invertIfNegative val="0"/>
          <c:cat>
            <c:strLit>
              <c:ptCount val="8"/>
              <c:pt idx="0">
                <c:v>Procesado y conservación de carne y elaboración de productos cárnicos</c:v>
              </c:pt>
              <c:pt idx="1">
                <c:v>Procesado y conservación de pescados, crustáceos y moluscos</c:v>
              </c:pt>
              <c:pt idx="2">
                <c:v>Procesado y conservación de frutas y hortalizas</c:v>
              </c:pt>
              <c:pt idx="3">
                <c:v>Fabricación de aceites y grasas vegetales y animales</c:v>
              </c:pt>
              <c:pt idx="4">
                <c:v>Fabricación de productos lácteos</c:v>
              </c:pt>
              <c:pt idx="5">
                <c:v>Fabricación de productos de molinería, almidones y productos amiláceos</c:v>
              </c:pt>
              <c:pt idx="6">
                <c:v>Fabricación de productos de panadería y pastas alimenticias</c:v>
              </c:pt>
              <c:pt idx="7">
                <c:v>Fabricación de productos para la alimentación animal</c:v>
              </c:pt>
            </c:strLit>
          </c:cat>
          <c:val>
            <c:numRef>
              <c:f>'6.3.1'!$F$8:$F$15</c:f>
              <c:numCache>
                <c:formatCode>#,##0\ \ </c:formatCode>
                <c:ptCount val="8"/>
                <c:pt idx="0">
                  <c:v>4056</c:v>
                </c:pt>
                <c:pt idx="1">
                  <c:v>851</c:v>
                </c:pt>
                <c:pt idx="2">
                  <c:v>1677</c:v>
                </c:pt>
                <c:pt idx="3">
                  <c:v>1990</c:v>
                </c:pt>
                <c:pt idx="4">
                  <c:v>1933</c:v>
                </c:pt>
                <c:pt idx="5">
                  <c:v>461</c:v>
                </c:pt>
                <c:pt idx="6">
                  <c:v>11814</c:v>
                </c:pt>
                <c:pt idx="7">
                  <c:v>1002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3E-4A2A-A252-04A95EB1A6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82784"/>
        <c:axId val="420288224"/>
      </c:barChart>
      <c:catAx>
        <c:axId val="42028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endParaRPr lang="es-ES"/>
          </a:p>
        </c:txPr>
        <c:crossAx val="42028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8822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\ 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27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5020171583029744"/>
          <c:y val="0.15523410010429925"/>
          <c:w val="0.10298368651107152"/>
          <c:h val="5.567928730512249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Índice de Producción de la Fabricación de Bebidas (Base 2010 = 100)</a:t>
            </a:r>
          </a:p>
        </c:rich>
      </c:tx>
      <c:layout>
        <c:manualLayout>
          <c:xMode val="edge"/>
          <c:yMode val="edge"/>
          <c:x val="0.30099060469996913"/>
          <c:y val="3.7539246273461287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5944050947142979E-2"/>
          <c:y val="0.2372096766206111"/>
          <c:w val="0.91869999744170705"/>
          <c:h val="0.642597929975734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'6.7.1'!$B$5:$D$5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numRef>
              <c:f>'6.7.1'!$E$20</c:f>
              <c:numCache>
                <c:formatCode>#,##0.0__;\–#,##0.0__;0.0__;@__</c:formatCode>
                <c:ptCount val="1"/>
                <c:pt idx="0">
                  <c:v>95.258166666666668</c:v>
                </c:pt>
              </c:numCache>
            </c:numRef>
          </c:cat>
          <c:val>
            <c:numRef>
              <c:f>'6.7.1'!$D$20</c:f>
              <c:numCache>
                <c:formatCode>#,##0.0__;\–#,##0.0__;0.0__;@__</c:formatCode>
                <c:ptCount val="1"/>
                <c:pt idx="0">
                  <c:v>99.37208333333335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10-4C38-8372-BF24B8210DD1}"/>
            </c:ext>
          </c:extLst>
        </c:ser>
        <c:ser>
          <c:idx val="1"/>
          <c:order val="1"/>
          <c:tx>
            <c:strRef>
              <c:f>'6.7.1'!$E$5:$G$5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cat>
            <c:numRef>
              <c:f>'6.7.1'!$E$20</c:f>
              <c:numCache>
                <c:formatCode>#,##0.0__;\–#,##0.0__;0.0__;@__</c:formatCode>
                <c:ptCount val="1"/>
                <c:pt idx="0">
                  <c:v>95.258166666666668</c:v>
                </c:pt>
              </c:numCache>
            </c:numRef>
          </c:cat>
          <c:val>
            <c:numRef>
              <c:f>'6.7.1'!$E$20</c:f>
              <c:numCache>
                <c:formatCode>#,##0.0__;\–#,##0.0__;0.0__;@__</c:formatCode>
                <c:ptCount val="1"/>
                <c:pt idx="0">
                  <c:v>95.258166666666668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10-4C38-8372-BF24B8210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83872"/>
        <c:axId val="420288768"/>
      </c:barChart>
      <c:catAx>
        <c:axId val="420283872"/>
        <c:scaling>
          <c:orientation val="minMax"/>
        </c:scaling>
        <c:delete val="0"/>
        <c:axPos val="b"/>
        <c:numFmt formatCode="#,##0.0__;\–#,##0.0__;0.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8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8876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__;\–#,##0.0__;0.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38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51394108588784038"/>
          <c:y val="0.14882682117565488"/>
          <c:w val="9.665771851156571E-2"/>
          <c:h val="6.009615384615401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 b="0">
                <a:latin typeface="Ubuntu Light" panose="020B0604030602030204" pitchFamily="34" charset="0"/>
              </a:rPr>
              <a:t>GRÁFICO: Evolución del Índice de Producción de la Industria de la Alimentación
(Base 2021= 100)</a:t>
            </a:r>
          </a:p>
        </c:rich>
      </c:tx>
      <c:layout>
        <c:manualLayout>
          <c:xMode val="edge"/>
          <c:yMode val="edge"/>
          <c:x val="0.29837532349883761"/>
          <c:y val="4.906369377095191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5825067628494119E-2"/>
          <c:y val="0.26623432899234178"/>
          <c:w val="0.9179440937781832"/>
          <c:h val="0.569265272560863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'6.7.1'!$B$5:$D$5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9999"/>
            </a:solidFill>
            <a:ln w="25400">
              <a:noFill/>
            </a:ln>
          </c:spPr>
          <c:invertIfNegative val="0"/>
          <c:cat>
            <c:strRef>
              <c:f>'6.7.1'!$A$7:$A$15</c:f>
              <c:strCache>
                <c:ptCount val="9"/>
                <c:pt idx="0">
                  <c:v>10.1. Procesado y conservación de carne y elaboración de productos cárnicos</c:v>
                </c:pt>
                <c:pt idx="1">
                  <c:v>10.2 .Procesado y conservación de pescados, crustáceos y moluscos</c:v>
                </c:pt>
                <c:pt idx="2">
                  <c:v>10.3. Procesado y conservación de frutas y hortalizas</c:v>
                </c:pt>
                <c:pt idx="3">
                  <c:v>10.4. Fabricación de aceites y grasas vegetales y animales</c:v>
                </c:pt>
                <c:pt idx="4">
                  <c:v>10.5. Fabricación de productos lácteos</c:v>
                </c:pt>
                <c:pt idx="5">
                  <c:v>10.6. Fabricación de productos de molinería, almidones y productos amiláceos</c:v>
                </c:pt>
                <c:pt idx="6">
                  <c:v>10.7. Fabricación de productos de panadería y pastas alimenticias</c:v>
                </c:pt>
                <c:pt idx="7">
                  <c:v>10.8. Fabricación de otros productos alimenticios</c:v>
                </c:pt>
                <c:pt idx="8">
                  <c:v>10.9. Fabricación de productos para la alimentación animal</c:v>
                </c:pt>
              </c:strCache>
            </c:strRef>
          </c:cat>
          <c:val>
            <c:numRef>
              <c:f>'6.7.1'!$D$7:$D$15</c:f>
              <c:numCache>
                <c:formatCode>#,##0.0__;\–#,##0.0__;0.0__;@__</c:formatCode>
                <c:ptCount val="9"/>
                <c:pt idx="0">
                  <c:v>104.70841666666666</c:v>
                </c:pt>
                <c:pt idx="1">
                  <c:v>86.450416666666669</c:v>
                </c:pt>
                <c:pt idx="2">
                  <c:v>81.401166666666668</c:v>
                </c:pt>
                <c:pt idx="3">
                  <c:v>69.075333333333347</c:v>
                </c:pt>
                <c:pt idx="4">
                  <c:v>108.71300000000001</c:v>
                </c:pt>
                <c:pt idx="5">
                  <c:v>87.006583333333325</c:v>
                </c:pt>
                <c:pt idx="6">
                  <c:v>105.28308333333332</c:v>
                </c:pt>
                <c:pt idx="7">
                  <c:v>99.933499999999995</c:v>
                </c:pt>
                <c:pt idx="8">
                  <c:v>97.768333333333331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97-4CCC-8F2F-85BF58D02F6B}"/>
            </c:ext>
          </c:extLst>
        </c:ser>
        <c:ser>
          <c:idx val="1"/>
          <c:order val="1"/>
          <c:tx>
            <c:strRef>
              <c:f>'6.7.1'!$E$5:$G$5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CC"/>
            </a:solidFill>
            <a:ln w="25400">
              <a:noFill/>
            </a:ln>
          </c:spPr>
          <c:invertIfNegative val="0"/>
          <c:cat>
            <c:strRef>
              <c:f>'6.7.1'!$A$7:$A$15</c:f>
              <c:strCache>
                <c:ptCount val="9"/>
                <c:pt idx="0">
                  <c:v>10.1. Procesado y conservación de carne y elaboración de productos cárnicos</c:v>
                </c:pt>
                <c:pt idx="1">
                  <c:v>10.2 .Procesado y conservación de pescados, crustáceos y moluscos</c:v>
                </c:pt>
                <c:pt idx="2">
                  <c:v>10.3. Procesado y conservación de frutas y hortalizas</c:v>
                </c:pt>
                <c:pt idx="3">
                  <c:v>10.4. Fabricación de aceites y grasas vegetales y animales</c:v>
                </c:pt>
                <c:pt idx="4">
                  <c:v>10.5. Fabricación de productos lácteos</c:v>
                </c:pt>
                <c:pt idx="5">
                  <c:v>10.6. Fabricación de productos de molinería, almidones y productos amiláceos</c:v>
                </c:pt>
                <c:pt idx="6">
                  <c:v>10.7. Fabricación de productos de panadería y pastas alimenticias</c:v>
                </c:pt>
                <c:pt idx="7">
                  <c:v>10.8. Fabricación de otros productos alimenticios</c:v>
                </c:pt>
                <c:pt idx="8">
                  <c:v>10.9. Fabricación de productos para la alimentación animal</c:v>
                </c:pt>
              </c:strCache>
            </c:strRef>
          </c:cat>
          <c:val>
            <c:numRef>
              <c:f>'6.7.1'!$G$7:$G$15</c:f>
              <c:numCache>
                <c:formatCode>#,##0.0__;\–#,##0.0__;0.0__;@__</c:formatCode>
                <c:ptCount val="9"/>
                <c:pt idx="0">
                  <c:v>105.89391666666668</c:v>
                </c:pt>
                <c:pt idx="1">
                  <c:v>90.121499999999997</c:v>
                </c:pt>
                <c:pt idx="2">
                  <c:v>81.635833333333323</c:v>
                </c:pt>
                <c:pt idx="3">
                  <c:v>71.061750000000004</c:v>
                </c:pt>
                <c:pt idx="4">
                  <c:v>109.65208333333334</c:v>
                </c:pt>
                <c:pt idx="5">
                  <c:v>90.009666666666675</c:v>
                </c:pt>
                <c:pt idx="6">
                  <c:v>108.04808333333334</c:v>
                </c:pt>
                <c:pt idx="7">
                  <c:v>101.41358333333335</c:v>
                </c:pt>
                <c:pt idx="8">
                  <c:v>99.985000000000014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97-4CCC-8F2F-85BF58D02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87136"/>
        <c:axId val="420278976"/>
      </c:barChart>
      <c:catAx>
        <c:axId val="42028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endParaRPr lang="es-ES"/>
          </a:p>
        </c:txPr>
        <c:crossAx val="42027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7897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__;\–#,##0.0__;0.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7136"/>
        <c:crosses val="autoZero"/>
        <c:crossBetween val="between"/>
      </c:valAx>
      <c:spPr>
        <a:solidFill>
          <a:schemeClr val="lt1"/>
        </a:solidFill>
        <a:ln w="25400" cap="flat" cmpd="sng" algn="ctr">
          <a:solidFill>
            <a:srgbClr val="FF9999"/>
          </a:solidFill>
          <a:prstDash val="solid"/>
        </a:ln>
        <a:effectLst/>
      </c:spPr>
    </c:plotArea>
    <c:legend>
      <c:legendPos val="t"/>
      <c:layout>
        <c:manualLayout>
          <c:xMode val="edge"/>
          <c:yMode val="edge"/>
          <c:x val="0.45264987876000962"/>
          <c:y val="0.16135228145986705"/>
          <c:w val="9.9570504548778596E-2"/>
          <c:h val="5.41126684943785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Evolución del Índice de Producción de la Fabricación de Bebidas (Base 2021 = 100)</a:t>
            </a:r>
          </a:p>
        </c:rich>
      </c:tx>
      <c:layout>
        <c:manualLayout>
          <c:xMode val="edge"/>
          <c:yMode val="edge"/>
          <c:x val="0.263771537430603"/>
          <c:y val="3.753924627346130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5944050947142979E-2"/>
          <c:y val="0.2372096766206111"/>
          <c:w val="0.91869999744170716"/>
          <c:h val="0.642597929975734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'6.7.1'!$B$5:$D$5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9999"/>
            </a:solidFill>
            <a:ln w="25400">
              <a:noFill/>
            </a:ln>
          </c:spPr>
          <c:invertIfNegative val="0"/>
          <c:val>
            <c:numRef>
              <c:f>'6.7.1'!$D$20</c:f>
              <c:numCache>
                <c:formatCode>#,##0.0__;\–#,##0.0__;0.0__;@__</c:formatCode>
                <c:ptCount val="1"/>
                <c:pt idx="0">
                  <c:v>99.37208333333335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44-41F8-884F-A939DCD205FE}"/>
            </c:ext>
          </c:extLst>
        </c:ser>
        <c:ser>
          <c:idx val="1"/>
          <c:order val="1"/>
          <c:tx>
            <c:strRef>
              <c:f>'6.7.1'!$E$5:$G$5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C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C425-46FA-B232-867221B1C9BC}"/>
              </c:ext>
            </c:extLst>
          </c:dPt>
          <c:val>
            <c:numRef>
              <c:f>'6.7.1'!$G$20</c:f>
              <c:numCache>
                <c:formatCode>#,##0.0__;\–#,##0.0__;0.0__;@__</c:formatCode>
                <c:ptCount val="1"/>
                <c:pt idx="0">
                  <c:v>101.25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44-41F8-884F-A939DCD20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80608"/>
        <c:axId val="420287680"/>
      </c:barChart>
      <c:catAx>
        <c:axId val="420280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028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876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__;\–#,##0.0__;0.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0608"/>
        <c:crosses val="autoZero"/>
        <c:crossBetween val="between"/>
      </c:valAx>
      <c:spPr>
        <a:noFill/>
        <a:ln w="3175">
          <a:solidFill>
            <a:srgbClr val="FF9999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5416267826094026"/>
          <c:y val="0.12052493438320211"/>
          <c:w val="9.665771851156571E-2"/>
          <c:h val="6.009615384615401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Evolución del Índice de Precios de la Industria de la Alimentación
(Base 2021 = 100)</a:t>
            </a:r>
          </a:p>
        </c:rich>
      </c:tx>
      <c:layout>
        <c:manualLayout>
          <c:xMode val="edge"/>
          <c:yMode val="edge"/>
          <c:x val="0.28485856098007351"/>
          <c:y val="3.097345132743363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558855709912427E-2"/>
          <c:y val="0.27876106194690281"/>
          <c:w val="0.91823979938773947"/>
          <c:h val="0.553097345132742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'6.9.1'!$B$5:$D$5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strRef>
              <c:f>'6.9.1'!$A$7:$A$15</c:f>
              <c:strCache>
                <c:ptCount val="9"/>
                <c:pt idx="0">
                  <c:v>10.1. Procesado y conservación de carne y elaboración de productos cárnicos</c:v>
                </c:pt>
                <c:pt idx="1">
                  <c:v>10.2 .Procesado y conservación de pescados, crustáceos y moluscos</c:v>
                </c:pt>
                <c:pt idx="2">
                  <c:v>10.3. Procesado y conservación de frutas y hortalizas</c:v>
                </c:pt>
                <c:pt idx="3">
                  <c:v>10.4. Fabricación de aceites y grasas vegetales y animales</c:v>
                </c:pt>
                <c:pt idx="4">
                  <c:v>10.5. Fabricación de productos lácteos</c:v>
                </c:pt>
                <c:pt idx="5">
                  <c:v>10.6. Fabricación de productos de molinería, almidones y productos amiláceos</c:v>
                </c:pt>
                <c:pt idx="6">
                  <c:v>10.7. Fabricación de productos de panadería y pastas alimenticias</c:v>
                </c:pt>
                <c:pt idx="7">
                  <c:v>10.8. Fabricación de otros productos alimenticios</c:v>
                </c:pt>
                <c:pt idx="8">
                  <c:v>10.9. Fabricación de productos para la alimentación animal</c:v>
                </c:pt>
              </c:strCache>
            </c:strRef>
          </c:cat>
          <c:val>
            <c:numRef>
              <c:f>'6.9.1'!$D$7:$D$15</c:f>
              <c:numCache>
                <c:formatCode>#,##0.0__;\–#,##0.0__;0.0__;@__</c:formatCode>
                <c:ptCount val="9"/>
                <c:pt idx="0">
                  <c:v>127.89725000000003</c:v>
                </c:pt>
                <c:pt idx="1">
                  <c:v>120.6375</c:v>
                </c:pt>
                <c:pt idx="2">
                  <c:v>129.58533333333332</c:v>
                </c:pt>
                <c:pt idx="3">
                  <c:v>168.04816666666667</c:v>
                </c:pt>
                <c:pt idx="4">
                  <c:v>130.99050000000003</c:v>
                </c:pt>
                <c:pt idx="5">
                  <c:v>131.71183333333332</c:v>
                </c:pt>
                <c:pt idx="6">
                  <c:v>124.20649999999999</c:v>
                </c:pt>
                <c:pt idx="7">
                  <c:v>131.702</c:v>
                </c:pt>
                <c:pt idx="8">
                  <c:v>110.87624999999997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6-4756-8E6A-A811921D2A66}"/>
            </c:ext>
          </c:extLst>
        </c:ser>
        <c:ser>
          <c:idx val="1"/>
          <c:order val="1"/>
          <c:tx>
            <c:strRef>
              <c:f>'6.9.1'!$E$5:$G$5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cat>
            <c:strRef>
              <c:f>'6.9.1'!$A$7:$A$15</c:f>
              <c:strCache>
                <c:ptCount val="9"/>
                <c:pt idx="0">
                  <c:v>10.1. Procesado y conservación de carne y elaboración de productos cárnicos</c:v>
                </c:pt>
                <c:pt idx="1">
                  <c:v>10.2 .Procesado y conservación de pescados, crustáceos y moluscos</c:v>
                </c:pt>
                <c:pt idx="2">
                  <c:v>10.3. Procesado y conservación de frutas y hortalizas</c:v>
                </c:pt>
                <c:pt idx="3">
                  <c:v>10.4. Fabricación de aceites y grasas vegetales y animales</c:v>
                </c:pt>
                <c:pt idx="4">
                  <c:v>10.5. Fabricación de productos lácteos</c:v>
                </c:pt>
                <c:pt idx="5">
                  <c:v>10.6. Fabricación de productos de molinería, almidones y productos amiláceos</c:v>
                </c:pt>
                <c:pt idx="6">
                  <c:v>10.7. Fabricación de productos de panadería y pastas alimenticias</c:v>
                </c:pt>
                <c:pt idx="7">
                  <c:v>10.8. Fabricación de otros productos alimenticios</c:v>
                </c:pt>
                <c:pt idx="8">
                  <c:v>10.9. Fabricación de productos para la alimentación animal</c:v>
                </c:pt>
              </c:strCache>
            </c:strRef>
          </c:cat>
          <c:val>
            <c:numRef>
              <c:f>'6.9.1'!$G$7:$G$15</c:f>
              <c:numCache>
                <c:formatCode>#,##0.0__;\–#,##0.0__;0.0__;@__</c:formatCode>
                <c:ptCount val="9"/>
                <c:pt idx="0">
                  <c:v>132.57966666666701</c:v>
                </c:pt>
                <c:pt idx="1">
                  <c:v>123.32575</c:v>
                </c:pt>
                <c:pt idx="2">
                  <c:v>133.62141666666668</c:v>
                </c:pt>
                <c:pt idx="3">
                  <c:v>118.88700000000001</c:v>
                </c:pt>
                <c:pt idx="4">
                  <c:v>133.59691666666669</c:v>
                </c:pt>
                <c:pt idx="5">
                  <c:v>128.315</c:v>
                </c:pt>
                <c:pt idx="6">
                  <c:v>127.53641666666667</c:v>
                </c:pt>
                <c:pt idx="7">
                  <c:v>141.71991666666668</c:v>
                </c:pt>
                <c:pt idx="8">
                  <c:v>109.16783333333333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6-4756-8E6A-A811921D2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89312"/>
        <c:axId val="420284416"/>
      </c:barChart>
      <c:catAx>
        <c:axId val="42028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endParaRPr lang="es-ES"/>
          </a:p>
        </c:txPr>
        <c:crossAx val="42028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844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__;\–#,##0.0__;0.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93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5254930040219787"/>
          <c:y val="0.17374773522340101"/>
          <c:w val="9.6136652186387728E-2"/>
          <c:h val="5.53097345132743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Evolución del Índice de Precios de la Fabricación de Bebidas (Base 2021 = 100)</a:t>
            </a:r>
          </a:p>
        </c:rich>
      </c:tx>
      <c:layout>
        <c:manualLayout>
          <c:xMode val="edge"/>
          <c:yMode val="edge"/>
          <c:x val="0.24340887539241782"/>
          <c:y val="3.111117862668991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7333969861615134E-2"/>
          <c:y val="0.3066673321773703"/>
          <c:w val="0.91719785973659462"/>
          <c:h val="0.582223485728047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'6.9.1'!$B$5:$D$5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strRef>
              <c:f>'6.9.1'!$A$19:$A$22</c:f>
              <c:strCache>
                <c:ptCount val="4"/>
                <c:pt idx="0">
                  <c:v>11.0.1. Destilación, rectificación y mezcla de bebidas alcohólicas</c:v>
                </c:pt>
                <c:pt idx="1">
                  <c:v>11.0.2. Elaboración de vinos</c:v>
                </c:pt>
                <c:pt idx="2">
                  <c:v>11.0.5. Fabricación de cerveza(1)</c:v>
                </c:pt>
                <c:pt idx="3">
                  <c:v>11.0.7. Fabricación de bebidas no alcohólicas; producción de aguas minerales y otras aguas embotelladas</c:v>
                </c:pt>
              </c:strCache>
            </c:strRef>
          </c:cat>
          <c:val>
            <c:numRef>
              <c:f>'6.9.1'!$D$19:$D$22</c:f>
              <c:numCache>
                <c:formatCode>#,##0.0__;\–#,##0.0__;0.0__;@__</c:formatCode>
                <c:ptCount val="4"/>
                <c:pt idx="0">
                  <c:v>113.86374999999998</c:v>
                </c:pt>
                <c:pt idx="1">
                  <c:v>112.40841666666667</c:v>
                </c:pt>
                <c:pt idx="2">
                  <c:v>127.64283333333331</c:v>
                </c:pt>
                <c:pt idx="3">
                  <c:v>123.77133333333335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11-487E-B42F-DAC5A2A2D891}"/>
            </c:ext>
          </c:extLst>
        </c:ser>
        <c:ser>
          <c:idx val="1"/>
          <c:order val="1"/>
          <c:tx>
            <c:strRef>
              <c:f>'6.9.1'!$E$5:$G$5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cat>
            <c:strRef>
              <c:f>'6.9.1'!$A$19:$A$22</c:f>
              <c:strCache>
                <c:ptCount val="4"/>
                <c:pt idx="0">
                  <c:v>11.0.1. Destilación, rectificación y mezcla de bebidas alcohólicas</c:v>
                </c:pt>
                <c:pt idx="1">
                  <c:v>11.0.2. Elaboración de vinos</c:v>
                </c:pt>
                <c:pt idx="2">
                  <c:v>11.0.5. Fabricación de cerveza(1)</c:v>
                </c:pt>
                <c:pt idx="3">
                  <c:v>11.0.7. Fabricación de bebidas no alcohólicas; producción de aguas minerales y otras aguas embotelladas</c:v>
                </c:pt>
              </c:strCache>
            </c:strRef>
          </c:cat>
          <c:val>
            <c:numRef>
              <c:f>'6.9.1'!$G$19:$G$22</c:f>
              <c:numCache>
                <c:formatCode>#,##0.0__;\–#,##0.0__;0.0__;@__</c:formatCode>
                <c:ptCount val="4"/>
                <c:pt idx="0">
                  <c:v>117.39983333333333</c:v>
                </c:pt>
                <c:pt idx="1">
                  <c:v>115.83091666666667</c:v>
                </c:pt>
                <c:pt idx="2">
                  <c:v>133.24250000000001</c:v>
                </c:pt>
                <c:pt idx="3">
                  <c:v>125.584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11-487E-B42F-DAC5A2A2D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90400"/>
        <c:axId val="420291488"/>
      </c:barChart>
      <c:catAx>
        <c:axId val="42029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endParaRPr lang="es-ES"/>
          </a:p>
        </c:txPr>
        <c:crossAx val="42029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9148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__;\–#,##0.0__;0.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9040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4586007070528932"/>
          <c:y val="0.21333379629730173"/>
          <c:w val="9.7361280745848683E-2"/>
          <c:h val="5.555567611908881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Evolución de la población activa, ocupada y parada de la Industria de la Alimentación (miles de personas)</a:t>
            </a:r>
          </a:p>
        </c:rich>
      </c:tx>
      <c:layout>
        <c:manualLayout>
          <c:xMode val="edge"/>
          <c:yMode val="edge"/>
          <c:x val="0.11005701254275937"/>
          <c:y val="3.080568720379147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0909167048442208E-2"/>
          <c:y val="0.24881516587677824"/>
          <c:w val="0.87993212633680762"/>
          <c:h val="0.55924170616113988"/>
        </c:manualLayout>
      </c:layout>
      <c:lineChart>
        <c:grouping val="standard"/>
        <c:varyColors val="0"/>
        <c:ser>
          <c:idx val="0"/>
          <c:order val="0"/>
          <c:tx>
            <c:v>Activos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'6.13'!$A$7:$A$22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'6.13'!$B$7:$B$22</c:f>
              <c:numCache>
                <c:formatCode>#,##0.0__;\–#,##0.0__;0.0__;@__</c:formatCode>
                <c:ptCount val="16"/>
                <c:pt idx="0">
                  <c:v>438.42500000000001</c:v>
                </c:pt>
                <c:pt idx="1">
                  <c:v>439.6</c:v>
                </c:pt>
                <c:pt idx="2">
                  <c:v>445.72500000000002</c:v>
                </c:pt>
                <c:pt idx="3">
                  <c:v>454.1</c:v>
                </c:pt>
                <c:pt idx="4">
                  <c:v>468.5</c:v>
                </c:pt>
                <c:pt idx="5">
                  <c:v>454.1</c:v>
                </c:pt>
                <c:pt idx="6">
                  <c:v>468.92500000000001</c:v>
                </c:pt>
                <c:pt idx="7">
                  <c:v>494.27499999999998</c:v>
                </c:pt>
                <c:pt idx="8">
                  <c:v>485.3</c:v>
                </c:pt>
                <c:pt idx="9">
                  <c:v>493.6</c:v>
                </c:pt>
                <c:pt idx="10">
                  <c:v>508.9</c:v>
                </c:pt>
                <c:pt idx="11">
                  <c:v>496.3</c:v>
                </c:pt>
                <c:pt idx="12">
                  <c:v>524.4</c:v>
                </c:pt>
                <c:pt idx="13">
                  <c:v>533.29999999999995</c:v>
                </c:pt>
                <c:pt idx="14">
                  <c:v>520.02499999999998</c:v>
                </c:pt>
                <c:pt idx="15">
                  <c:v>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DD-46D5-B62E-24D39B153D59}"/>
            </c:ext>
          </c:extLst>
        </c:ser>
        <c:ser>
          <c:idx val="1"/>
          <c:order val="1"/>
          <c:tx>
            <c:strRef>
              <c:f>'6.13'!$C$6</c:f>
              <c:strCache>
                <c:ptCount val="1"/>
                <c:pt idx="0">
                  <c:v>Ocupados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'6.13'!$A$7:$A$22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'6.13'!$C$7:$C$22</c:f>
              <c:numCache>
                <c:formatCode>#,##0.0__;\–#,##0.0__;0.0__;@__</c:formatCode>
                <c:ptCount val="16"/>
                <c:pt idx="0">
                  <c:v>392.27499999999998</c:v>
                </c:pt>
                <c:pt idx="1">
                  <c:v>393.1</c:v>
                </c:pt>
                <c:pt idx="2">
                  <c:v>388.92500000000001</c:v>
                </c:pt>
                <c:pt idx="3">
                  <c:v>393.3</c:v>
                </c:pt>
                <c:pt idx="4">
                  <c:v>420.7</c:v>
                </c:pt>
                <c:pt idx="5">
                  <c:v>414</c:v>
                </c:pt>
                <c:pt idx="6">
                  <c:v>423.67500000000001</c:v>
                </c:pt>
                <c:pt idx="7">
                  <c:v>448.02499999999998</c:v>
                </c:pt>
                <c:pt idx="8">
                  <c:v>442.4</c:v>
                </c:pt>
                <c:pt idx="9">
                  <c:v>456.1</c:v>
                </c:pt>
                <c:pt idx="10">
                  <c:v>460.5</c:v>
                </c:pt>
                <c:pt idx="11">
                  <c:v>457.4</c:v>
                </c:pt>
                <c:pt idx="12">
                  <c:v>480.4</c:v>
                </c:pt>
                <c:pt idx="13">
                  <c:v>492.67500000000001</c:v>
                </c:pt>
                <c:pt idx="14">
                  <c:v>486.32500000000005</c:v>
                </c:pt>
                <c:pt idx="15">
                  <c:v>501.7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DD-46D5-B62E-24D39B153D59}"/>
            </c:ext>
          </c:extLst>
        </c:ser>
        <c:ser>
          <c:idx val="2"/>
          <c:order val="2"/>
          <c:tx>
            <c:strRef>
              <c:f>'6.13'!$D$6</c:f>
              <c:strCache>
                <c:ptCount val="1"/>
                <c:pt idx="0">
                  <c:v>Parados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numRef>
              <c:f>'6.13'!$A$7:$A$22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'6.13'!$D$7:$D$22</c:f>
              <c:numCache>
                <c:formatCode>#,##0.0__;\–#,##0.0__;0.0__;@__</c:formatCode>
                <c:ptCount val="16"/>
                <c:pt idx="0">
                  <c:v>46.15</c:v>
                </c:pt>
                <c:pt idx="1">
                  <c:v>46.5</c:v>
                </c:pt>
                <c:pt idx="2">
                  <c:v>56.800000000000011</c:v>
                </c:pt>
                <c:pt idx="3">
                  <c:v>60.800000000000011</c:v>
                </c:pt>
                <c:pt idx="4">
                  <c:v>47.800000000000011</c:v>
                </c:pt>
                <c:pt idx="5">
                  <c:v>40.100000000000023</c:v>
                </c:pt>
                <c:pt idx="6">
                  <c:v>45.25</c:v>
                </c:pt>
                <c:pt idx="7">
                  <c:v>46.25</c:v>
                </c:pt>
                <c:pt idx="8">
                  <c:v>42.900000000000034</c:v>
                </c:pt>
                <c:pt idx="9">
                  <c:v>37.5</c:v>
                </c:pt>
                <c:pt idx="10">
                  <c:v>48.399999999999977</c:v>
                </c:pt>
                <c:pt idx="11">
                  <c:v>38.375</c:v>
                </c:pt>
                <c:pt idx="12">
                  <c:v>42.774999999999977</c:v>
                </c:pt>
                <c:pt idx="13">
                  <c:v>40.699999999999989</c:v>
                </c:pt>
                <c:pt idx="14">
                  <c:v>33.699999999999932</c:v>
                </c:pt>
                <c:pt idx="15">
                  <c:v>39.300000000000011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DD-46D5-B62E-24D39B153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0279520"/>
        <c:axId val="420280064"/>
      </c:lineChart>
      <c:catAx>
        <c:axId val="42027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800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7952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7559288555293188"/>
          <c:y val="0.15694871216233533"/>
          <c:w val="0.46312217175621562"/>
          <c:h val="5.924170616113744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 paperSize="9" orientation="landscape" horizontalDpi="300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GRAFICO: Valor de los alimentos comprados según destino de la compra (millones de euros)</a:t>
            </a:r>
          </a:p>
        </c:rich>
      </c:tx>
      <c:layout>
        <c:manualLayout>
          <c:xMode val="edge"/>
          <c:yMode val="edge"/>
          <c:x val="0.11143416927899687"/>
          <c:y val="3.139013452914798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3036819579194192"/>
          <c:y val="0.21300448430493377"/>
          <c:w val="0.76533799647268963"/>
          <c:h val="0.614349775784753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'6.14'!$B$5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Hogares</c:v>
              </c:pt>
              <c:pt idx="1">
                <c:v>0</c:v>
              </c:pt>
            </c:strLit>
          </c:cat>
          <c:val>
            <c:numRef>
              <c:f>'6.14'!$B$48</c:f>
              <c:numCache>
                <c:formatCode>#,##0.00</c:formatCode>
                <c:ptCount val="1"/>
                <c:pt idx="0">
                  <c:v>83795.243421399995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3A-44EE-8A0E-48ED518990CC}"/>
            </c:ext>
          </c:extLst>
        </c:ser>
        <c:ser>
          <c:idx val="1"/>
          <c:order val="1"/>
          <c:tx>
            <c:strRef>
              <c:f>'6.14'!$C$5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Hogares</c:v>
              </c:pt>
              <c:pt idx="1">
                <c:v>0</c:v>
              </c:pt>
            </c:strLit>
          </c:cat>
          <c:val>
            <c:numRef>
              <c:f>'6.14'!$C$48</c:f>
              <c:numCache>
                <c:formatCode>#,##0.00</c:formatCode>
                <c:ptCount val="1"/>
                <c:pt idx="0">
                  <c:v>87831.1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3A-44EE-8A0E-48ED518990CC}"/>
            </c:ext>
          </c:extLst>
        </c:ser>
        <c:dLbls>
          <c:showLegendKey val="1"/>
          <c:showVal val="1"/>
          <c:showCatName val="0"/>
          <c:showSerName val="0"/>
          <c:showPercent val="0"/>
          <c:showBubbleSize val="0"/>
        </c:dLbls>
        <c:gapWidth val="150"/>
        <c:axId val="531968296"/>
        <c:axId val="531730184"/>
      </c:barChart>
      <c:catAx>
        <c:axId val="531968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31730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1730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31968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67978179843507"/>
          <c:y val="0.93118364236728468"/>
          <c:w val="0.67484713115828798"/>
          <c:h val="5.381165919282512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Cantidad comprada total por persona según producto. Año 2025</a:t>
            </a:r>
          </a:p>
        </c:rich>
      </c:tx>
      <c:layout>
        <c:manualLayout>
          <c:xMode val="edge"/>
          <c:yMode val="edge"/>
          <c:x val="0.26453268627738424"/>
          <c:y val="1.791493676926748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1.9253896079891423E-2"/>
          <c:y val="6.0253161536626104E-2"/>
          <c:w val="0.96269667886098165"/>
          <c:h val="0.5898030127462335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'6.15'!$A$8</c:f>
              <c:strCache>
                <c:ptCount val="1"/>
                <c:pt idx="0">
                  <c:v>Total Huevos (Kgs.)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'6.15'!$E$8</c:f>
              <c:numCache>
                <c:formatCode>0.00</c:formatCode>
                <c:ptCount val="1"/>
                <c:pt idx="0">
                  <c:v>9.2245800197053196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D9-4FD8-8E2D-7149A2CCE164}"/>
            </c:ext>
          </c:extLst>
        </c:ser>
        <c:ser>
          <c:idx val="1"/>
          <c:order val="1"/>
          <c:tx>
            <c:strRef>
              <c:f>'6.15'!$A$9</c:f>
              <c:strCache>
                <c:ptCount val="1"/>
                <c:pt idx="0">
                  <c:v>Total Carne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'6.15'!$E$9</c:f>
              <c:numCache>
                <c:formatCode>0.00</c:formatCode>
                <c:ptCount val="1"/>
                <c:pt idx="0">
                  <c:v>43.105610058317808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D9-4FD8-8E2D-7149A2CCE164}"/>
            </c:ext>
          </c:extLst>
        </c:ser>
        <c:ser>
          <c:idx val="2"/>
          <c:order val="2"/>
          <c:tx>
            <c:strRef>
              <c:f>'6.15'!$A$10</c:f>
              <c:strCache>
                <c:ptCount val="1"/>
                <c:pt idx="0">
                  <c:v>Total Pesca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'6.15'!$E$10</c:f>
              <c:numCache>
                <c:formatCode>0.00</c:formatCode>
                <c:ptCount val="1"/>
                <c:pt idx="0">
                  <c:v>17.802367316356555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D9-4FD8-8E2D-7149A2CCE164}"/>
            </c:ext>
          </c:extLst>
        </c:ser>
        <c:ser>
          <c:idx val="3"/>
          <c:order val="3"/>
          <c:tx>
            <c:strRef>
              <c:f>'6.15'!$A$11</c:f>
              <c:strCache>
                <c:ptCount val="1"/>
                <c:pt idx="0">
                  <c:v>Total Leche Líquida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'6.15'!$E$11</c:f>
              <c:numCache>
                <c:formatCode>0.00</c:formatCode>
                <c:ptCount val="1"/>
                <c:pt idx="0">
                  <c:v>61.051551833175033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D9-4FD8-8E2D-7149A2CCE164}"/>
            </c:ext>
          </c:extLst>
        </c:ser>
        <c:ser>
          <c:idx val="4"/>
          <c:order val="4"/>
          <c:tx>
            <c:strRef>
              <c:f>'6.15'!$A$12</c:f>
              <c:strCache>
                <c:ptCount val="1"/>
                <c:pt idx="0">
                  <c:v>Total Otras Leches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'6.15'!$E$12</c:f>
              <c:numCache>
                <c:formatCode>0.00</c:formatCode>
                <c:ptCount val="1"/>
                <c:pt idx="0">
                  <c:v>0.46401803968269939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AD9-4FD8-8E2D-7149A2CCE164}"/>
            </c:ext>
          </c:extLst>
        </c:ser>
        <c:ser>
          <c:idx val="5"/>
          <c:order val="5"/>
          <c:tx>
            <c:strRef>
              <c:f>'6.15'!$A$13</c:f>
              <c:strCache>
                <c:ptCount val="1"/>
                <c:pt idx="0">
                  <c:v>Derivados Lácteos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'6.15'!$E$13</c:f>
              <c:numCache>
                <c:formatCode>0.00</c:formatCode>
                <c:ptCount val="1"/>
                <c:pt idx="0">
                  <c:v>33.771333201559365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AD9-4FD8-8E2D-7149A2CCE164}"/>
            </c:ext>
          </c:extLst>
        </c:ser>
        <c:ser>
          <c:idx val="6"/>
          <c:order val="6"/>
          <c:tx>
            <c:strRef>
              <c:f>'6.15'!$A$14</c:f>
              <c:strCache>
                <c:ptCount val="1"/>
                <c:pt idx="0">
                  <c:v>Pan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'6.15'!$E$14</c:f>
              <c:numCache>
                <c:formatCode>0.00</c:formatCode>
                <c:ptCount val="1"/>
                <c:pt idx="0">
                  <c:v>27.503428110423137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AD9-4FD8-8E2D-7149A2CCE164}"/>
            </c:ext>
          </c:extLst>
        </c:ser>
        <c:ser>
          <c:idx val="7"/>
          <c:order val="7"/>
          <c:tx>
            <c:strRef>
              <c:f>'6.15'!$A$15</c:f>
              <c:strCache>
                <c:ptCount val="1"/>
                <c:pt idx="0">
                  <c:v>Bollería/Pastelería/Galletas/Cereales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'6.15'!$E$15</c:f>
              <c:numCache>
                <c:formatCode>0.00</c:formatCode>
                <c:ptCount val="1"/>
                <c:pt idx="0">
                  <c:v>12.639372251225826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AD9-4FD8-8E2D-7149A2CCE164}"/>
            </c:ext>
          </c:extLst>
        </c:ser>
        <c:ser>
          <c:idx val="8"/>
          <c:order val="8"/>
          <c:tx>
            <c:strRef>
              <c:f>'6.15'!$A$16</c:f>
              <c:strCache>
                <c:ptCount val="1"/>
                <c:pt idx="0">
                  <c:v>Chocolates/Cacaos/Suc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'6.15'!$E$16</c:f>
              <c:numCache>
                <c:formatCode>0.00</c:formatCode>
                <c:ptCount val="1"/>
                <c:pt idx="0">
                  <c:v>2.8390952413790109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D9-4FD8-8E2D-7149A2CCE164}"/>
            </c:ext>
          </c:extLst>
        </c:ser>
        <c:ser>
          <c:idx val="9"/>
          <c:order val="9"/>
          <c:tx>
            <c:strRef>
              <c:f>'6.15'!$A$17</c:f>
              <c:strCache>
                <c:ptCount val="1"/>
                <c:pt idx="0">
                  <c:v>Cafés e Infusiones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'6.15'!$E$17</c:f>
              <c:numCache>
                <c:formatCode>0.00</c:formatCode>
                <c:ptCount val="1"/>
                <c:pt idx="0">
                  <c:v>1.7689866409225379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AD9-4FD8-8E2D-7149A2CCE164}"/>
            </c:ext>
          </c:extLst>
        </c:ser>
        <c:ser>
          <c:idx val="10"/>
          <c:order val="10"/>
          <c:tx>
            <c:strRef>
              <c:f>'6.15'!$A$18</c:f>
              <c:strCache>
                <c:ptCount val="1"/>
                <c:pt idx="0">
                  <c:v>Arroz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'6.15'!$E$18</c:f>
              <c:numCache>
                <c:formatCode>0.00</c:formatCode>
                <c:ptCount val="1"/>
                <c:pt idx="0">
                  <c:v>3.9337581758737858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AD9-4FD8-8E2D-7149A2CCE164}"/>
            </c:ext>
          </c:extLst>
        </c:ser>
        <c:ser>
          <c:idx val="11"/>
          <c:order val="11"/>
          <c:tx>
            <c:strRef>
              <c:f>'6.15'!$A$19</c:f>
              <c:strCache>
                <c:ptCount val="1"/>
                <c:pt idx="0">
                  <c:v>Total Pastas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'6.15'!$E$19</c:f>
              <c:numCache>
                <c:formatCode>0.00</c:formatCode>
                <c:ptCount val="1"/>
                <c:pt idx="0">
                  <c:v>4.277800776510138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AD9-4FD8-8E2D-7149A2CCE164}"/>
            </c:ext>
          </c:extLst>
        </c:ser>
        <c:ser>
          <c:idx val="12"/>
          <c:order val="12"/>
          <c:tx>
            <c:strRef>
              <c:f>'6.15'!$A$20</c:f>
              <c:strCache>
                <c:ptCount val="1"/>
                <c:pt idx="0">
                  <c:v>Azucar</c:v>
                </c:pt>
              </c:strCache>
            </c:strRef>
          </c:tx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'6.15'!$E$20</c:f>
              <c:numCache>
                <c:formatCode>0.00</c:formatCode>
                <c:ptCount val="1"/>
                <c:pt idx="0">
                  <c:v>2.3408726022953519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AD9-4FD8-8E2D-7149A2CCE164}"/>
            </c:ext>
          </c:extLst>
        </c:ser>
        <c:ser>
          <c:idx val="13"/>
          <c:order val="13"/>
          <c:tx>
            <c:strRef>
              <c:f>'6.15'!$A$21</c:f>
              <c:strCache>
                <c:ptCount val="1"/>
                <c:pt idx="0">
                  <c:v>Legumbres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'6.15'!$E$21</c:f>
              <c:numCache>
                <c:formatCode>0.00</c:formatCode>
                <c:ptCount val="1"/>
                <c:pt idx="0">
                  <c:v>3.4656299099214527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AD9-4FD8-8E2D-7149A2CCE164}"/>
            </c:ext>
          </c:extLst>
        </c:ser>
        <c:ser>
          <c:idx val="14"/>
          <c:order val="14"/>
          <c:tx>
            <c:strRef>
              <c:f>'6.15'!$A$22</c:f>
              <c:strCache>
                <c:ptCount val="1"/>
                <c:pt idx="0">
                  <c:v>Total Aceite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'6.15'!$E$22</c:f>
              <c:numCache>
                <c:formatCode>0.00</c:formatCode>
                <c:ptCount val="1"/>
                <c:pt idx="0">
                  <c:v>10.191645228158169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AD9-4FD8-8E2D-7149A2CCE164}"/>
            </c:ext>
          </c:extLst>
        </c:ser>
        <c:ser>
          <c:idx val="15"/>
          <c:order val="15"/>
          <c:tx>
            <c:strRef>
              <c:f>'6.15'!$A$23</c:f>
              <c:strCache>
                <c:ptCount val="1"/>
                <c:pt idx="0">
                  <c:v>Total Aceite  oliva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'6.15'!$E$23</c:f>
              <c:numCache>
                <c:formatCode>0.00</c:formatCode>
                <c:ptCount val="1"/>
                <c:pt idx="0">
                  <c:v>6.8028144484812216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AD9-4FD8-8E2D-7149A2CCE164}"/>
            </c:ext>
          </c:extLst>
        </c:ser>
        <c:ser>
          <c:idx val="16"/>
          <c:order val="16"/>
          <c:tx>
            <c:strRef>
              <c:f>'6.15'!$A$24</c:f>
              <c:strCache>
                <c:ptCount val="1"/>
                <c:pt idx="0">
                  <c:v>Aceite De Girasol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'6.15'!$E$24</c:f>
              <c:numCache>
                <c:formatCode>0.00</c:formatCode>
                <c:ptCount val="1"/>
                <c:pt idx="0">
                  <c:v>3.1625079264565956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AD9-4FD8-8E2D-7149A2CCE164}"/>
            </c:ext>
          </c:extLst>
        </c:ser>
        <c:ser>
          <c:idx val="17"/>
          <c:order val="17"/>
          <c:tx>
            <c:strRef>
              <c:f>'6.15'!$A$25</c:f>
              <c:strCache>
                <c:ptCount val="1"/>
                <c:pt idx="0">
                  <c:v>Margarina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7547184806906902E-2"/>
                  <c:y val="-2.763197174061785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AD9-4FD8-8E2D-7149A2CCE16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'6.15'!$E$25</c:f>
              <c:numCache>
                <c:formatCode>0.00</c:formatCode>
                <c:ptCount val="1"/>
                <c:pt idx="0">
                  <c:v>0.42579866862868565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AD9-4FD8-8E2D-7149A2CCE164}"/>
            </c:ext>
          </c:extLst>
        </c:ser>
        <c:ser>
          <c:idx val="18"/>
          <c:order val="18"/>
          <c:tx>
            <c:strRef>
              <c:f>'6.15'!$A$26</c:f>
              <c:strCache>
                <c:ptCount val="1"/>
                <c:pt idx="0">
                  <c:v>Patatas Frescas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'6.15'!$E$26</c:f>
              <c:numCache>
                <c:formatCode>0.00</c:formatCode>
                <c:ptCount val="1"/>
                <c:pt idx="0">
                  <c:v>17.727969066092566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AD9-4FD8-8E2D-7149A2CCE164}"/>
            </c:ext>
          </c:extLst>
        </c:ser>
        <c:ser>
          <c:idx val="19"/>
          <c:order val="19"/>
          <c:tx>
            <c:strRef>
              <c:f>'6.15'!$A$27</c:f>
              <c:strCache>
                <c:ptCount val="1"/>
                <c:pt idx="0">
                  <c:v>Patatas Congeladas</c:v>
                </c:pt>
              </c:strCache>
            </c:strRef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'6.15'!$E$27</c:f>
              <c:numCache>
                <c:formatCode>0.00</c:formatCode>
                <c:ptCount val="1"/>
                <c:pt idx="0">
                  <c:v>1.2350924920913584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AD9-4FD8-8E2D-7149A2CCE164}"/>
            </c:ext>
          </c:extLst>
        </c:ser>
        <c:ser>
          <c:idx val="20"/>
          <c:order val="20"/>
          <c:tx>
            <c:strRef>
              <c:f>'6.15'!$A$28</c:f>
              <c:strCache>
                <c:ptCount val="1"/>
                <c:pt idx="0">
                  <c:v>Patatas Procesadas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2375127027984925E-2"/>
                  <c:y val="2.63920713663529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AD9-4FD8-8E2D-7149A2CCE16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'6.15'!$E$28</c:f>
              <c:numCache>
                <c:formatCode>0.00</c:formatCode>
                <c:ptCount val="1"/>
                <c:pt idx="0">
                  <c:v>1.4219483192379474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AD9-4FD8-8E2D-7149A2CCE164}"/>
            </c:ext>
          </c:extLst>
        </c:ser>
        <c:ser>
          <c:idx val="21"/>
          <c:order val="21"/>
          <c:tx>
            <c:strRef>
              <c:f>'6.15'!$A$29</c:f>
              <c:strCache>
                <c:ptCount val="1"/>
                <c:pt idx="0">
                  <c:v>Total Hortalizas Frescas</c:v>
                </c:pt>
              </c:strCache>
            </c:strRef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'6.15'!$E$29</c:f>
              <c:numCache>
                <c:formatCode>0.00</c:formatCode>
                <c:ptCount val="1"/>
                <c:pt idx="0">
                  <c:v>49.078663480331755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8AD9-4FD8-8E2D-7149A2CCE164}"/>
            </c:ext>
          </c:extLst>
        </c:ser>
        <c:ser>
          <c:idx val="22"/>
          <c:order val="22"/>
          <c:tx>
            <c:strRef>
              <c:f>'6.15'!$A$30</c:f>
              <c:strCache>
                <c:ptCount val="1"/>
                <c:pt idx="0">
                  <c:v>Total Frutas Fresca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'6.15'!$E$30</c:f>
              <c:numCache>
                <c:formatCode>0.00</c:formatCode>
                <c:ptCount val="1"/>
                <c:pt idx="0">
                  <c:v>81.577026551395875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8AD9-4FD8-8E2D-7149A2CCE164}"/>
            </c:ext>
          </c:extLst>
        </c:ser>
        <c:ser>
          <c:idx val="23"/>
          <c:order val="23"/>
          <c:tx>
            <c:strRef>
              <c:f>'6.15'!$A$31</c:f>
              <c:strCache>
                <c:ptCount val="1"/>
                <c:pt idx="0">
                  <c:v>Aceitunas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'6.15'!$E$31</c:f>
              <c:numCache>
                <c:formatCode>0.00</c:formatCode>
                <c:ptCount val="1"/>
                <c:pt idx="0">
                  <c:v>2.3364239091529311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8AD9-4FD8-8E2D-7149A2CCE164}"/>
            </c:ext>
          </c:extLst>
        </c:ser>
        <c:ser>
          <c:idx val="24"/>
          <c:order val="24"/>
          <c:tx>
            <c:strRef>
              <c:f>'6.15'!$A$32</c:f>
              <c:strCache>
                <c:ptCount val="1"/>
                <c:pt idx="0">
                  <c:v>Frutos Secos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4163224102960668E-2"/>
                  <c:y val="3.662586923883397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AD9-4FD8-8E2D-7149A2CCE16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'6.15'!$E$32</c:f>
              <c:numCache>
                <c:formatCode>0.00</c:formatCode>
                <c:ptCount val="1"/>
                <c:pt idx="0">
                  <c:v>3.5879859939356784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AD9-4FD8-8E2D-7149A2CCE164}"/>
            </c:ext>
          </c:extLst>
        </c:ser>
        <c:ser>
          <c:idx val="25"/>
          <c:order val="25"/>
          <c:tx>
            <c:strRef>
              <c:f>'6.15'!$A$33</c:f>
              <c:strCache>
                <c:ptCount val="1"/>
                <c:pt idx="0">
                  <c:v>Total Frutas&amp;Hortalizas Transformadas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'6.15'!$E$33</c:f>
              <c:numCache>
                <c:formatCode>0.00</c:formatCode>
                <c:ptCount val="1"/>
                <c:pt idx="0">
                  <c:v>11.740369060626257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8AD9-4FD8-8E2D-7149A2CCE164}"/>
            </c:ext>
          </c:extLst>
        </c:ser>
        <c:ser>
          <c:idx val="26"/>
          <c:order val="26"/>
          <c:tx>
            <c:strRef>
              <c:f>'6.15'!$A$34</c:f>
              <c:strCache>
                <c:ptCount val="1"/>
                <c:pt idx="0">
                  <c:v>Platos Preparados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'6.15'!$E$34</c:f>
              <c:numCache>
                <c:formatCode>0.00</c:formatCode>
                <c:ptCount val="1"/>
                <c:pt idx="0">
                  <c:v>18.145703612596076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8AD9-4FD8-8E2D-7149A2CCE164}"/>
            </c:ext>
          </c:extLst>
        </c:ser>
        <c:ser>
          <c:idx val="27"/>
          <c:order val="27"/>
          <c:tx>
            <c:strRef>
              <c:f>'6.15'!$A$35</c:f>
              <c:strCache>
                <c:ptCount val="1"/>
                <c:pt idx="0">
                  <c:v>Salsas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'6.15'!$E$35</c:f>
              <c:numCache>
                <c:formatCode>0.00</c:formatCode>
                <c:ptCount val="1"/>
                <c:pt idx="0">
                  <c:v>2.8868144812776997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AD9-4FD8-8E2D-7149A2CCE164}"/>
            </c:ext>
          </c:extLst>
        </c:ser>
        <c:ser>
          <c:idx val="28"/>
          <c:order val="28"/>
          <c:tx>
            <c:strRef>
              <c:f>'6.15'!$A$36</c:f>
              <c:strCache>
                <c:ptCount val="1"/>
                <c:pt idx="0">
                  <c:v>Vinos Tranquilos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'6.15'!$E$36</c:f>
              <c:numCache>
                <c:formatCode>0.00</c:formatCode>
                <c:ptCount val="1"/>
                <c:pt idx="0">
                  <c:v>2.7958711839239299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AD9-4FD8-8E2D-7149A2CCE164}"/>
            </c:ext>
          </c:extLst>
        </c:ser>
        <c:ser>
          <c:idx val="29"/>
          <c:order val="29"/>
          <c:tx>
            <c:strRef>
              <c:f>'6.15'!$A$37</c:f>
              <c:strCache>
                <c:ptCount val="1"/>
                <c:pt idx="0">
                  <c:v>Espum(Inc Cava)+Gas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'6.15'!$E$37</c:f>
              <c:numCache>
                <c:formatCode>0.00</c:formatCode>
                <c:ptCount val="1"/>
                <c:pt idx="0">
                  <c:v>0.52674791078561234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AD9-4FD8-8E2D-7149A2CCE164}"/>
            </c:ext>
          </c:extLst>
        </c:ser>
        <c:ser>
          <c:idx val="30"/>
          <c:order val="30"/>
          <c:tx>
            <c:strRef>
              <c:f>'6.15'!$A$38</c:f>
              <c:strCache>
                <c:ptCount val="1"/>
                <c:pt idx="0">
                  <c:v>Vinos Con I.G.P.</c:v>
                </c:pt>
              </c:strCache>
            </c:strRef>
          </c:tx>
          <c:spPr>
            <a:solidFill>
              <a:srgbClr val="6666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'6.15'!$E$38</c:f>
              <c:numCache>
                <c:formatCode>0.00</c:formatCode>
                <c:ptCount val="1"/>
                <c:pt idx="0">
                  <c:v>0.42644179197339577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8AD9-4FD8-8E2D-7149A2CCE164}"/>
            </c:ext>
          </c:extLst>
        </c:ser>
        <c:ser>
          <c:idx val="31"/>
          <c:order val="31"/>
          <c:tx>
            <c:strRef>
              <c:f>'6.15'!$A$39</c:f>
              <c:strCache>
                <c:ptCount val="1"/>
                <c:pt idx="0">
                  <c:v>Vino sin DOP/IGP</c:v>
                </c:pt>
              </c:strCache>
            </c:strRef>
          </c:tx>
          <c:spPr>
            <a:solidFill>
              <a:srgbClr val="96969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'6.15'!$E$39</c:f>
              <c:numCache>
                <c:formatCode>0.00</c:formatCode>
                <c:ptCount val="1"/>
                <c:pt idx="0">
                  <c:v>2.803956245445093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8AD9-4FD8-8E2D-7149A2CCE164}"/>
            </c:ext>
          </c:extLst>
        </c:ser>
        <c:ser>
          <c:idx val="32"/>
          <c:order val="32"/>
          <c:tx>
            <c:strRef>
              <c:f>'6.15'!$A$40</c:f>
              <c:strCache>
                <c:ptCount val="1"/>
                <c:pt idx="0">
                  <c:v>Cervezas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'6.15'!$E$40</c:f>
              <c:numCache>
                <c:formatCode>0.00</c:formatCode>
                <c:ptCount val="1"/>
                <c:pt idx="0">
                  <c:v>17.907156506487727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8AD9-4FD8-8E2D-7149A2CCE164}"/>
            </c:ext>
          </c:extLst>
        </c:ser>
        <c:ser>
          <c:idx val="33"/>
          <c:order val="33"/>
          <c:tx>
            <c:strRef>
              <c:f>'6.15'!$A$41</c:f>
              <c:strCache>
                <c:ptCount val="1"/>
                <c:pt idx="0">
                  <c:v>Total Bebidas Espirituosas 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'6.15'!$E$41</c:f>
              <c:numCache>
                <c:formatCode>0.00</c:formatCode>
                <c:ptCount val="1"/>
                <c:pt idx="0">
                  <c:v>0.67036157142150687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8AD9-4FD8-8E2D-7149A2CCE164}"/>
            </c:ext>
          </c:extLst>
        </c:ser>
        <c:ser>
          <c:idx val="34"/>
          <c:order val="34"/>
          <c:tx>
            <c:strRef>
              <c:f>'6.15'!$A$42</c:f>
              <c:strCache>
                <c:ptCount val="1"/>
                <c:pt idx="0">
                  <c:v>Total Zumo Y Néctar</c:v>
                </c:pt>
              </c:strCache>
            </c:strRef>
          </c:tx>
          <c:spPr>
            <a:solidFill>
              <a:srgbClr val="00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'6.15'!$E$42</c:f>
              <c:numCache>
                <c:formatCode>0.00</c:formatCode>
                <c:ptCount val="1"/>
                <c:pt idx="0">
                  <c:v>5.435642649973742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8AD9-4FD8-8E2D-7149A2CCE164}"/>
            </c:ext>
          </c:extLst>
        </c:ser>
        <c:ser>
          <c:idx val="35"/>
          <c:order val="35"/>
          <c:tx>
            <c:strRef>
              <c:f>'6.15'!$A$43</c:f>
              <c:strCache>
                <c:ptCount val="1"/>
                <c:pt idx="0">
                  <c:v>Agua De Bebida Envas.</c:v>
                </c:pt>
              </c:strCache>
            </c:strRef>
          </c:tx>
          <c:spPr>
            <a:solidFill>
              <a:srgbClr val="33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'6.15'!$E$43</c:f>
              <c:numCache>
                <c:formatCode>0.00</c:formatCode>
                <c:ptCount val="1"/>
                <c:pt idx="0">
                  <c:v>62.906754569400775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8AD9-4FD8-8E2D-7149A2CCE164}"/>
            </c:ext>
          </c:extLst>
        </c:ser>
        <c:ser>
          <c:idx val="36"/>
          <c:order val="36"/>
          <c:tx>
            <c:strRef>
              <c:f>'6.15'!$A$44</c:f>
              <c:strCache>
                <c:ptCount val="1"/>
                <c:pt idx="0">
                  <c:v>Gaseosas y Bebidas Refrescantes</c:v>
                </c:pt>
              </c:strCache>
            </c:strRef>
          </c:tx>
          <c:spPr>
            <a:solidFill>
              <a:srgbClr val="99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'6.15'!$E$44</c:f>
              <c:numCache>
                <c:formatCode>0.00</c:formatCode>
                <c:ptCount val="1"/>
                <c:pt idx="0">
                  <c:v>34.897189667387785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8AD9-4FD8-8E2D-7149A2CCE1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8973488"/>
        <c:axId val="379117880"/>
      </c:barChart>
      <c:catAx>
        <c:axId val="1789734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379117880"/>
        <c:crosses val="autoZero"/>
        <c:auto val="1"/>
        <c:lblAlgn val="ctr"/>
        <c:lblOffset val="100"/>
        <c:noMultiLvlLbl val="0"/>
      </c:catAx>
      <c:valAx>
        <c:axId val="37911788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897348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9.8676409583251593E-2"/>
          <c:y val="0.67323290845886463"/>
          <c:w val="0.80144498515176366"/>
          <c:h val="0.3174971031286228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Ubuntu Light" panose="020B06040306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11" r="0.75000000000000311" t="1" header="0" footer="0"/>
    <c:pageSetup paperSize="9" orientation="landscape" verticalDpi="12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77259</xdr:colOff>
      <xdr:row>20</xdr:row>
      <xdr:rowOff>240242</xdr:rowOff>
    </xdr:from>
    <xdr:to>
      <xdr:col>7</xdr:col>
      <xdr:colOff>29459</xdr:colOff>
      <xdr:row>48</xdr:row>
      <xdr:rowOff>8467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77259</xdr:colOff>
      <xdr:row>48</xdr:row>
      <xdr:rowOff>66675</xdr:rowOff>
    </xdr:from>
    <xdr:to>
      <xdr:col>7</xdr:col>
      <xdr:colOff>29459</xdr:colOff>
      <xdr:row>75</xdr:row>
      <xdr:rowOff>76200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21</xdr:row>
      <xdr:rowOff>66675</xdr:rowOff>
    </xdr:from>
    <xdr:to>
      <xdr:col>7</xdr:col>
      <xdr:colOff>304800</xdr:colOff>
      <xdr:row>48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49</xdr:row>
      <xdr:rowOff>104775</xdr:rowOff>
    </xdr:from>
    <xdr:to>
      <xdr:col>7</xdr:col>
      <xdr:colOff>323850</xdr:colOff>
      <xdr:row>76</xdr:row>
      <xdr:rowOff>9525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53</xdr:row>
      <xdr:rowOff>9525</xdr:rowOff>
    </xdr:from>
    <xdr:to>
      <xdr:col>7</xdr:col>
      <xdr:colOff>152400</xdr:colOff>
      <xdr:row>77</xdr:row>
      <xdr:rowOff>85725</xdr:rowOff>
    </xdr:to>
    <xdr:graphicFrame macro="">
      <xdr:nvGraphicFramePr>
        <xdr:cNvPr id="18434" name="Chart 2">
          <a:extLst>
            <a:ext uri="{FF2B5EF4-FFF2-40B4-BE49-F238E27FC236}">
              <a16:creationId xmlns:a16="http://schemas.microsoft.com/office/drawing/2014/main" id="{00000000-0008-0000-0C00-0000024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24</xdr:row>
      <xdr:rowOff>142875</xdr:rowOff>
    </xdr:from>
    <xdr:to>
      <xdr:col>7</xdr:col>
      <xdr:colOff>190500</xdr:colOff>
      <xdr:row>52</xdr:row>
      <xdr:rowOff>9525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53</xdr:row>
      <xdr:rowOff>9525</xdr:rowOff>
    </xdr:from>
    <xdr:to>
      <xdr:col>7</xdr:col>
      <xdr:colOff>152400</xdr:colOff>
      <xdr:row>77</xdr:row>
      <xdr:rowOff>85725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31</xdr:row>
      <xdr:rowOff>28575</xdr:rowOff>
    </xdr:from>
    <xdr:to>
      <xdr:col>7</xdr:col>
      <xdr:colOff>228600</xdr:colOff>
      <xdr:row>57</xdr:row>
      <xdr:rowOff>123825</xdr:rowOff>
    </xdr:to>
    <xdr:graphicFrame macro="">
      <xdr:nvGraphicFramePr>
        <xdr:cNvPr id="20481" name="Chart 1">
          <a:extLst>
            <a:ext uri="{FF2B5EF4-FFF2-40B4-BE49-F238E27FC236}">
              <a16:creationId xmlns:a16="http://schemas.microsoft.com/office/drawing/2014/main" id="{00000000-0008-0000-1000-0000015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123825</xdr:colOff>
      <xdr:row>58</xdr:row>
      <xdr:rowOff>152400</xdr:rowOff>
    </xdr:from>
    <xdr:to>
      <xdr:col>7</xdr:col>
      <xdr:colOff>152400</xdr:colOff>
      <xdr:row>85</xdr:row>
      <xdr:rowOff>66675</xdr:rowOff>
    </xdr:to>
    <xdr:graphicFrame macro="">
      <xdr:nvGraphicFramePr>
        <xdr:cNvPr id="20482" name="Chart 2">
          <a:extLst>
            <a:ext uri="{FF2B5EF4-FFF2-40B4-BE49-F238E27FC236}">
              <a16:creationId xmlns:a16="http://schemas.microsoft.com/office/drawing/2014/main" id="{00000000-0008-0000-1000-0000025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28</xdr:row>
      <xdr:rowOff>123825</xdr:rowOff>
    </xdr:from>
    <xdr:to>
      <xdr:col>5</xdr:col>
      <xdr:colOff>76200</xdr:colOff>
      <xdr:row>53</xdr:row>
      <xdr:rowOff>95250</xdr:rowOff>
    </xdr:to>
    <xdr:graphicFrame macro="">
      <xdr:nvGraphicFramePr>
        <xdr:cNvPr id="3073" name="Chart 1">
          <a:extLst>
            <a:ext uri="{FF2B5EF4-FFF2-40B4-BE49-F238E27FC236}">
              <a16:creationId xmlns:a16="http://schemas.microsoft.com/office/drawing/2014/main" id="{00000000-0008-0000-1600-00000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51</xdr:row>
      <xdr:rowOff>28575</xdr:rowOff>
    </xdr:from>
    <xdr:to>
      <xdr:col>2</xdr:col>
      <xdr:colOff>1727200</xdr:colOff>
      <xdr:row>77</xdr:row>
      <xdr:rowOff>66675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D355CEB-3C89-4F9E-9BA8-DCC9D78E73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136071</xdr:colOff>
      <xdr:row>50</xdr:row>
      <xdr:rowOff>0</xdr:rowOff>
    </xdr:from>
    <xdr:to>
      <xdr:col>5</xdr:col>
      <xdr:colOff>963839</xdr:colOff>
      <xdr:row>100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51BFD9-DE85-42BE-A84F-2F0BA2653D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ine.es/jaxiT3/Tabla.htm?t=36167&amp;L=0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8">
    <pageSetUpPr fitToPage="1"/>
  </sheetPr>
  <dimension ref="A1:I31"/>
  <sheetViews>
    <sheetView showGridLines="0" tabSelected="1" zoomScale="130" zoomScaleNormal="130" zoomScaleSheetLayoutView="150" workbookViewId="0">
      <selection activeCell="I19" sqref="I19"/>
    </sheetView>
  </sheetViews>
  <sheetFormatPr baseColWidth="10" defaultColWidth="8.42578125" defaultRowHeight="12.75"/>
  <cols>
    <col min="1" max="1" width="36.85546875" style="6" customWidth="1"/>
    <col min="2" max="5" width="17.85546875" style="7" customWidth="1"/>
    <col min="6" max="8" width="9.28515625" style="8" customWidth="1"/>
    <col min="9" max="9" width="27" style="8" bestFit="1" customWidth="1"/>
    <col min="10" max="16384" width="8.42578125" style="6"/>
  </cols>
  <sheetData>
    <row r="1" spans="1:9" s="13" customFormat="1" ht="18.75">
      <c r="A1" s="383" t="s">
        <v>128</v>
      </c>
      <c r="B1" s="383"/>
      <c r="C1" s="383"/>
      <c r="D1" s="383"/>
      <c r="E1" s="383"/>
      <c r="F1" s="10"/>
      <c r="G1" s="24"/>
      <c r="H1" s="24"/>
      <c r="I1" s="24"/>
    </row>
    <row r="2" spans="1:9" ht="12.75" customHeight="1">
      <c r="A2" s="80"/>
      <c r="B2" s="81"/>
      <c r="C2" s="81"/>
      <c r="D2" s="81"/>
      <c r="E2" s="81"/>
      <c r="F2" s="10"/>
    </row>
    <row r="3" spans="1:9" ht="30" customHeight="1">
      <c r="A3" s="391" t="s">
        <v>225</v>
      </c>
      <c r="B3" s="391"/>
      <c r="C3" s="391"/>
      <c r="D3" s="391"/>
      <c r="E3" s="391"/>
      <c r="F3" s="26"/>
    </row>
    <row r="4" spans="1:9" ht="4.5" customHeight="1">
      <c r="A4" s="62"/>
      <c r="B4" s="14"/>
      <c r="C4" s="61"/>
      <c r="D4" s="63"/>
      <c r="E4" s="63"/>
      <c r="F4" s="10"/>
    </row>
    <row r="5" spans="1:9" ht="22.15" customHeight="1">
      <c r="A5" s="384" t="s">
        <v>0</v>
      </c>
      <c r="B5" s="390" t="s">
        <v>1</v>
      </c>
      <c r="C5" s="388"/>
      <c r="D5" s="387" t="s">
        <v>2</v>
      </c>
      <c r="E5" s="387"/>
      <c r="F5" s="10"/>
    </row>
    <row r="6" spans="1:9" ht="12.6" customHeight="1">
      <c r="A6" s="385"/>
      <c r="B6" s="388" t="s">
        <v>3</v>
      </c>
      <c r="C6" s="388" t="s">
        <v>41</v>
      </c>
      <c r="D6" s="388" t="s">
        <v>3</v>
      </c>
      <c r="E6" s="388" t="s">
        <v>41</v>
      </c>
      <c r="F6" s="10"/>
    </row>
    <row r="7" spans="1:9" ht="11.25" customHeight="1" thickBot="1">
      <c r="A7" s="386"/>
      <c r="B7" s="389"/>
      <c r="C7" s="389"/>
      <c r="D7" s="389"/>
      <c r="E7" s="389"/>
      <c r="F7" s="10"/>
    </row>
    <row r="8" spans="1:9" ht="21" customHeight="1">
      <c r="A8" s="86" t="s">
        <v>4</v>
      </c>
      <c r="B8" s="87">
        <v>5076</v>
      </c>
      <c r="C8" s="281">
        <f>B8/$B$27*100</f>
        <v>18.585237258347977</v>
      </c>
      <c r="D8" s="88">
        <v>6354</v>
      </c>
      <c r="E8" s="281">
        <f>D8/$D$27*100</f>
        <v>18.558869059789117</v>
      </c>
      <c r="F8" s="10"/>
    </row>
    <row r="9" spans="1:9" ht="12.75" customHeight="1">
      <c r="A9" s="89" t="s">
        <v>5</v>
      </c>
      <c r="B9" s="284">
        <v>893</v>
      </c>
      <c r="C9" s="286">
        <f t="shared" ref="C9:C25" si="0">B9/$B$27*100</f>
        <v>3.2696250732278851</v>
      </c>
      <c r="D9" s="285">
        <v>1166</v>
      </c>
      <c r="E9" s="282">
        <f t="shared" ref="E9:E25" si="1">D9/$D$27*100</f>
        <v>3.4056722259543766</v>
      </c>
      <c r="F9" s="10"/>
    </row>
    <row r="10" spans="1:9" ht="12.75" customHeight="1">
      <c r="A10" s="92" t="s">
        <v>251</v>
      </c>
      <c r="B10" s="284">
        <v>614</v>
      </c>
      <c r="C10" s="286">
        <f t="shared" si="0"/>
        <v>2.2480960749853547</v>
      </c>
      <c r="D10" s="285">
        <v>733</v>
      </c>
      <c r="E10" s="282">
        <f t="shared" si="1"/>
        <v>2.1409586120279229</v>
      </c>
      <c r="F10" s="10"/>
    </row>
    <row r="11" spans="1:9" ht="12.75" customHeight="1">
      <c r="A11" s="89" t="s">
        <v>252</v>
      </c>
      <c r="B11" s="284">
        <v>597</v>
      </c>
      <c r="C11" s="286">
        <f t="shared" si="0"/>
        <v>2.1858523725834798</v>
      </c>
      <c r="D11" s="285">
        <v>755</v>
      </c>
      <c r="E11" s="282">
        <f t="shared" si="1"/>
        <v>2.2052165785553641</v>
      </c>
      <c r="F11" s="10"/>
    </row>
    <row r="12" spans="1:9" ht="12.75" customHeight="1">
      <c r="A12" s="93" t="s">
        <v>6</v>
      </c>
      <c r="B12" s="284">
        <v>922</v>
      </c>
      <c r="C12" s="286">
        <f t="shared" si="0"/>
        <v>3.3758055067369654</v>
      </c>
      <c r="D12" s="285">
        <v>1162</v>
      </c>
      <c r="E12" s="282">
        <f t="shared" si="1"/>
        <v>3.3939889593130239</v>
      </c>
      <c r="F12" s="10"/>
    </row>
    <row r="13" spans="1:9" ht="12.75" customHeight="1">
      <c r="A13" s="93" t="s">
        <v>7</v>
      </c>
      <c r="B13" s="284">
        <v>372</v>
      </c>
      <c r="C13" s="286">
        <f t="shared" si="0"/>
        <v>1.3620386643233744</v>
      </c>
      <c r="D13" s="285">
        <v>442</v>
      </c>
      <c r="E13" s="282">
        <f t="shared" si="1"/>
        <v>1.2910009638694979</v>
      </c>
      <c r="F13" s="10"/>
    </row>
    <row r="14" spans="1:9" ht="12.75" customHeight="1">
      <c r="A14" s="93" t="s">
        <v>8</v>
      </c>
      <c r="B14" s="284">
        <v>2736</v>
      </c>
      <c r="C14" s="286">
        <f t="shared" si="0"/>
        <v>10.017574692442881</v>
      </c>
      <c r="D14" s="285">
        <v>3548</v>
      </c>
      <c r="E14" s="282">
        <f t="shared" si="1"/>
        <v>10.363057510880042</v>
      </c>
      <c r="F14" s="10"/>
    </row>
    <row r="15" spans="1:9" ht="12.75" customHeight="1">
      <c r="A15" s="94" t="s">
        <v>260</v>
      </c>
      <c r="B15" s="284">
        <v>2017</v>
      </c>
      <c r="C15" s="286">
        <f t="shared" si="0"/>
        <v>7.3850322202694789</v>
      </c>
      <c r="D15" s="285">
        <v>2542</v>
      </c>
      <c r="E15" s="282">
        <f t="shared" si="1"/>
        <v>7.4247159505797828</v>
      </c>
      <c r="F15" s="10"/>
    </row>
    <row r="16" spans="1:9" s="35" customFormat="1" ht="12.75" customHeight="1">
      <c r="A16" s="94" t="s">
        <v>9</v>
      </c>
      <c r="B16" s="284">
        <v>3690</v>
      </c>
      <c r="C16" s="286">
        <f t="shared" si="0"/>
        <v>13.51054481546573</v>
      </c>
      <c r="D16" s="285">
        <v>4898</v>
      </c>
      <c r="E16" s="282">
        <f t="shared" si="1"/>
        <v>14.306160002336654</v>
      </c>
      <c r="F16" s="48"/>
      <c r="G16" s="43"/>
      <c r="H16" s="43"/>
      <c r="I16" s="43"/>
    </row>
    <row r="17" spans="1:8" ht="12.75" customHeight="1">
      <c r="A17" s="94" t="s">
        <v>129</v>
      </c>
      <c r="B17" s="284">
        <v>2205</v>
      </c>
      <c r="C17" s="286">
        <f t="shared" si="0"/>
        <v>8.0733743409490319</v>
      </c>
      <c r="D17" s="285">
        <v>2758</v>
      </c>
      <c r="E17" s="282">
        <f t="shared" si="1"/>
        <v>8.05561234921284</v>
      </c>
      <c r="F17" s="10"/>
    </row>
    <row r="18" spans="1:8" ht="12.75" customHeight="1">
      <c r="A18" s="94" t="s">
        <v>10</v>
      </c>
      <c r="B18" s="284">
        <v>1219</v>
      </c>
      <c r="C18" s="286">
        <f t="shared" si="0"/>
        <v>4.4632396016403044</v>
      </c>
      <c r="D18" s="285">
        <v>1472</v>
      </c>
      <c r="E18" s="282">
        <f t="shared" si="1"/>
        <v>4.299442124017876</v>
      </c>
      <c r="F18" s="10"/>
      <c r="H18" s="25"/>
    </row>
    <row r="19" spans="1:8" ht="12.75" customHeight="1">
      <c r="A19" s="94" t="s">
        <v>11</v>
      </c>
      <c r="B19" s="284">
        <v>2142</v>
      </c>
      <c r="C19" s="286">
        <f t="shared" si="0"/>
        <v>7.8427065026362044</v>
      </c>
      <c r="D19" s="285">
        <v>2658</v>
      </c>
      <c r="E19" s="282">
        <f t="shared" si="1"/>
        <v>7.7635306831790167</v>
      </c>
      <c r="F19" s="10"/>
      <c r="H19" s="25"/>
    </row>
    <row r="20" spans="1:8" ht="12.75" customHeight="1">
      <c r="A20" s="95" t="s">
        <v>253</v>
      </c>
      <c r="B20" s="284">
        <v>1500</v>
      </c>
      <c r="C20" s="286">
        <f t="shared" si="0"/>
        <v>5.492091388400703</v>
      </c>
      <c r="D20" s="285">
        <v>1732</v>
      </c>
      <c r="E20" s="282">
        <f t="shared" si="1"/>
        <v>5.0588544557058155</v>
      </c>
      <c r="F20" s="10"/>
      <c r="H20" s="25"/>
    </row>
    <row r="21" spans="1:8" ht="12.75" customHeight="1">
      <c r="A21" s="95" t="s">
        <v>254</v>
      </c>
      <c r="B21" s="284">
        <v>960</v>
      </c>
      <c r="C21" s="286">
        <f t="shared" si="0"/>
        <v>3.5149384885764503</v>
      </c>
      <c r="D21" s="285">
        <v>1167</v>
      </c>
      <c r="E21" s="282">
        <f t="shared" si="1"/>
        <v>3.4085930426147151</v>
      </c>
      <c r="F21" s="10"/>
      <c r="H21" s="25"/>
    </row>
    <row r="22" spans="1:8" ht="12.75" customHeight="1">
      <c r="A22" s="94" t="s">
        <v>255</v>
      </c>
      <c r="B22" s="284">
        <v>541</v>
      </c>
      <c r="C22" s="286">
        <f t="shared" si="0"/>
        <v>1.9808142940831868</v>
      </c>
      <c r="D22" s="285">
        <v>672</v>
      </c>
      <c r="E22" s="282">
        <f t="shared" si="1"/>
        <v>1.9627887957472909</v>
      </c>
      <c r="F22" s="10"/>
    </row>
    <row r="23" spans="1:8" ht="12.75" customHeight="1">
      <c r="A23" s="92" t="s">
        <v>12</v>
      </c>
      <c r="B23" s="284">
        <v>1209</v>
      </c>
      <c r="C23" s="286">
        <f t="shared" si="0"/>
        <v>4.4266256590509663</v>
      </c>
      <c r="D23" s="285">
        <v>1370</v>
      </c>
      <c r="E23" s="282">
        <f t="shared" si="1"/>
        <v>4.0015188246633766</v>
      </c>
      <c r="F23" s="10"/>
    </row>
    <row r="24" spans="1:8" ht="12.75" customHeight="1">
      <c r="A24" s="92" t="s">
        <v>256</v>
      </c>
      <c r="B24" s="284">
        <v>586</v>
      </c>
      <c r="C24" s="286">
        <f t="shared" si="0"/>
        <v>2.145577035735208</v>
      </c>
      <c r="D24" s="285">
        <v>766</v>
      </c>
      <c r="E24" s="282">
        <f t="shared" si="1"/>
        <v>2.2373455618190845</v>
      </c>
    </row>
    <row r="25" spans="1:8" ht="12.75" customHeight="1">
      <c r="A25" s="95" t="s">
        <v>13</v>
      </c>
      <c r="B25" s="284">
        <v>33</v>
      </c>
      <c r="C25" s="286">
        <f t="shared" si="0"/>
        <v>0.12082601054481545</v>
      </c>
      <c r="D25" s="285">
        <v>42</v>
      </c>
      <c r="E25" s="282">
        <f t="shared" si="1"/>
        <v>0.12267429973420568</v>
      </c>
    </row>
    <row r="26" spans="1:8" ht="12.75" customHeight="1" thickBot="1">
      <c r="A26" s="95"/>
      <c r="B26" s="96"/>
      <c r="C26" s="91"/>
      <c r="D26" s="96"/>
      <c r="E26" s="97"/>
    </row>
    <row r="27" spans="1:8" ht="12.75" customHeight="1" thickBot="1">
      <c r="A27" s="98" t="s">
        <v>16</v>
      </c>
      <c r="B27" s="99">
        <v>27312</v>
      </c>
      <c r="C27" s="100">
        <v>99.999999999999986</v>
      </c>
      <c r="D27" s="99">
        <v>34237</v>
      </c>
      <c r="E27" s="101">
        <v>100</v>
      </c>
    </row>
    <row r="28" spans="1:8" ht="24" customHeight="1">
      <c r="A28" s="102" t="s">
        <v>229</v>
      </c>
      <c r="B28" s="103"/>
      <c r="C28" s="104"/>
      <c r="D28" s="105"/>
      <c r="E28" s="106"/>
    </row>
    <row r="29" spans="1:8" ht="13.5">
      <c r="A29" s="107" t="s">
        <v>85</v>
      </c>
      <c r="B29" s="382" t="s">
        <v>86</v>
      </c>
      <c r="C29" s="382"/>
      <c r="D29" s="108"/>
      <c r="E29" s="106"/>
    </row>
    <row r="30" spans="1:8" ht="13.5">
      <c r="A30" s="107"/>
      <c r="B30" s="382" t="s">
        <v>87</v>
      </c>
      <c r="C30" s="382"/>
      <c r="D30" s="108"/>
      <c r="E30" s="106"/>
    </row>
    <row r="31" spans="1:8" ht="13.5">
      <c r="A31" s="93"/>
      <c r="B31" s="108"/>
      <c r="C31" s="108"/>
      <c r="D31" s="108"/>
      <c r="E31" s="108"/>
    </row>
  </sheetData>
  <mergeCells count="11">
    <mergeCell ref="B30:C30"/>
    <mergeCell ref="B29:C29"/>
    <mergeCell ref="A1:E1"/>
    <mergeCell ref="A5:A7"/>
    <mergeCell ref="D5:E5"/>
    <mergeCell ref="B6:B7"/>
    <mergeCell ref="B5:C5"/>
    <mergeCell ref="C6:C7"/>
    <mergeCell ref="A3:E3"/>
    <mergeCell ref="D6:D7"/>
    <mergeCell ref="E6:E7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1:M42"/>
  <sheetViews>
    <sheetView showGridLines="0" view="pageBreakPreview" zoomScale="130" zoomScaleNormal="75" zoomScaleSheetLayoutView="130" workbookViewId="0">
      <selection activeCell="D21" sqref="D21"/>
    </sheetView>
  </sheetViews>
  <sheetFormatPr baseColWidth="10" defaultColWidth="8.42578125" defaultRowHeight="12.75"/>
  <cols>
    <col min="1" max="1" width="79.28515625" style="35" customWidth="1"/>
    <col min="2" max="2" width="20.140625" style="40" customWidth="1"/>
    <col min="3" max="5" width="16.7109375" style="40" customWidth="1"/>
    <col min="6" max="6" width="16.7109375" style="36" customWidth="1"/>
    <col min="7" max="7" width="9.28515625" style="35" hidden="1" customWidth="1"/>
    <col min="8" max="8" width="9.28515625" style="35" customWidth="1"/>
    <col min="9" max="9" width="9.85546875" style="43" bestFit="1" customWidth="1"/>
    <col min="10" max="10" width="8.42578125" style="35" customWidth="1"/>
    <col min="11" max="11" width="10.85546875" style="43" bestFit="1" customWidth="1"/>
    <col min="12" max="16384" width="8.42578125" style="35"/>
  </cols>
  <sheetData>
    <row r="1" spans="1:11" s="13" customFormat="1" ht="18.75">
      <c r="A1" s="383" t="s">
        <v>128</v>
      </c>
      <c r="B1" s="383"/>
      <c r="C1" s="383"/>
      <c r="D1" s="383"/>
      <c r="E1" s="383"/>
      <c r="F1" s="383"/>
      <c r="G1" s="46"/>
      <c r="H1" s="43"/>
      <c r="I1" s="24"/>
      <c r="K1" s="24"/>
    </row>
    <row r="2" spans="1:11" ht="13.15" customHeight="1">
      <c r="A2" s="80"/>
      <c r="B2" s="81"/>
      <c r="C2" s="81"/>
      <c r="D2" s="81"/>
      <c r="E2" s="81"/>
      <c r="F2" s="81"/>
      <c r="G2" s="47"/>
      <c r="H2" s="43"/>
    </row>
    <row r="3" spans="1:11" ht="15" customHeight="1">
      <c r="A3" s="402" t="s">
        <v>226</v>
      </c>
      <c r="B3" s="402"/>
      <c r="C3" s="402"/>
      <c r="D3" s="402"/>
      <c r="E3" s="402"/>
      <c r="F3" s="402"/>
      <c r="G3" s="48"/>
      <c r="H3" s="43"/>
      <c r="J3" s="43"/>
      <c r="K3" s="35"/>
    </row>
    <row r="4" spans="1:11" ht="17.25" thickBot="1">
      <c r="A4" s="64"/>
      <c r="B4" s="68"/>
      <c r="C4" s="68"/>
      <c r="D4" s="68"/>
      <c r="E4" s="68"/>
      <c r="F4" s="65"/>
      <c r="G4" s="49"/>
      <c r="H4" s="50"/>
    </row>
    <row r="5" spans="1:11" ht="32.25" customHeight="1">
      <c r="A5" s="394" t="s">
        <v>15</v>
      </c>
      <c r="B5" s="397" t="s">
        <v>1</v>
      </c>
      <c r="C5" s="397"/>
      <c r="D5" s="397" t="s">
        <v>2</v>
      </c>
      <c r="E5" s="397" t="s">
        <v>2</v>
      </c>
      <c r="F5" s="403" t="s">
        <v>153</v>
      </c>
      <c r="G5" s="51"/>
      <c r="H5" s="52"/>
    </row>
    <row r="6" spans="1:11" ht="13.15" customHeight="1">
      <c r="A6" s="395"/>
      <c r="B6" s="398" t="s">
        <v>3</v>
      </c>
      <c r="C6" s="400" t="s">
        <v>41</v>
      </c>
      <c r="D6" s="398" t="s">
        <v>3</v>
      </c>
      <c r="E6" s="400" t="s">
        <v>41</v>
      </c>
      <c r="F6" s="404"/>
      <c r="G6" s="51"/>
      <c r="H6" s="52"/>
    </row>
    <row r="7" spans="1:11" ht="24" customHeight="1" thickBot="1">
      <c r="A7" s="396"/>
      <c r="B7" s="399"/>
      <c r="C7" s="401"/>
      <c r="D7" s="399"/>
      <c r="E7" s="401"/>
      <c r="F7" s="405"/>
      <c r="G7" s="51"/>
      <c r="H7" s="52"/>
      <c r="K7" s="35"/>
    </row>
    <row r="8" spans="1:11" ht="24.75" customHeight="1">
      <c r="A8" s="119" t="s">
        <v>88</v>
      </c>
      <c r="B8" s="120">
        <v>3016</v>
      </c>
      <c r="C8" s="338">
        <v>15.525584268506126</v>
      </c>
      <c r="D8" s="358">
        <v>4056</v>
      </c>
      <c r="E8" s="359">
        <v>17.053481331987889</v>
      </c>
      <c r="F8" s="359">
        <v>32.179377911544904</v>
      </c>
      <c r="G8" s="49"/>
      <c r="H8" s="43"/>
      <c r="J8" s="43"/>
      <c r="K8" s="35"/>
    </row>
    <row r="9" spans="1:11" ht="12.75" customHeight="1">
      <c r="A9" s="89" t="s">
        <v>89</v>
      </c>
      <c r="B9" s="90">
        <v>542</v>
      </c>
      <c r="C9" s="282">
        <v>2.7900751570060742</v>
      </c>
      <c r="D9" s="90">
        <v>851</v>
      </c>
      <c r="E9" s="282">
        <v>3.5780356542213254</v>
      </c>
      <c r="F9" s="360">
        <v>4.0584692301931735</v>
      </c>
      <c r="G9" s="31"/>
      <c r="H9" s="43"/>
      <c r="J9" s="43"/>
      <c r="K9" s="35"/>
    </row>
    <row r="10" spans="1:11" ht="12.75" customHeight="1">
      <c r="A10" s="89" t="s">
        <v>90</v>
      </c>
      <c r="B10" s="90">
        <v>1258</v>
      </c>
      <c r="C10" s="282">
        <v>6.4758570987336563</v>
      </c>
      <c r="D10" s="90">
        <v>1677</v>
      </c>
      <c r="E10" s="282">
        <v>7.0509586276488392</v>
      </c>
      <c r="F10" s="360">
        <v>13.421890657261759</v>
      </c>
      <c r="G10" s="31"/>
      <c r="H10" s="43"/>
      <c r="J10" s="43"/>
      <c r="K10" s="35"/>
    </row>
    <row r="11" spans="1:11" ht="12.75" customHeight="1">
      <c r="A11" s="89" t="s">
        <v>91</v>
      </c>
      <c r="B11" s="90">
        <v>1592</v>
      </c>
      <c r="C11" s="282">
        <v>8.1952023061875838</v>
      </c>
      <c r="D11" s="90">
        <v>1990</v>
      </c>
      <c r="E11" s="282">
        <v>8.3669693911873537</v>
      </c>
      <c r="F11" s="360">
        <v>7.8675753004708397</v>
      </c>
      <c r="G11" s="49"/>
      <c r="H11" s="43"/>
      <c r="J11" s="43"/>
      <c r="K11" s="35"/>
    </row>
    <row r="12" spans="1:11" ht="12.75" customHeight="1">
      <c r="A12" s="89" t="s">
        <v>92</v>
      </c>
      <c r="B12" s="90">
        <v>1577</v>
      </c>
      <c r="C12" s="282">
        <v>8.1179862040564199</v>
      </c>
      <c r="D12" s="90">
        <v>1933</v>
      </c>
      <c r="E12" s="282">
        <v>8.1273124789774638</v>
      </c>
      <c r="F12" s="360">
        <v>10.291739919620856</v>
      </c>
      <c r="G12" s="49"/>
      <c r="H12" s="43"/>
      <c r="J12" s="43"/>
      <c r="K12" s="35"/>
    </row>
    <row r="13" spans="1:11" ht="12.75" customHeight="1">
      <c r="A13" s="89" t="s">
        <v>93</v>
      </c>
      <c r="B13" s="90">
        <v>330</v>
      </c>
      <c r="C13" s="282">
        <v>1.6987542468856172</v>
      </c>
      <c r="D13" s="90">
        <v>461</v>
      </c>
      <c r="E13" s="282">
        <v>1.9382778338378741</v>
      </c>
      <c r="F13" s="360">
        <v>2.7753746450277736</v>
      </c>
      <c r="G13" s="49"/>
      <c r="H13" s="43"/>
      <c r="J13" s="43"/>
      <c r="K13" s="35"/>
    </row>
    <row r="14" spans="1:11" ht="12.75" customHeight="1">
      <c r="A14" s="89" t="s">
        <v>94</v>
      </c>
      <c r="B14" s="90">
        <v>10409</v>
      </c>
      <c r="C14" s="282">
        <v>53.582827138886032</v>
      </c>
      <c r="D14" s="90">
        <v>11814</v>
      </c>
      <c r="E14" s="282">
        <v>49.672048435923308</v>
      </c>
      <c r="F14" s="360">
        <v>18.330866803841367</v>
      </c>
      <c r="G14" s="49"/>
      <c r="H14" s="43"/>
      <c r="J14" s="43"/>
      <c r="K14" s="35"/>
    </row>
    <row r="15" spans="1:11" ht="12.75" customHeight="1">
      <c r="A15" s="89" t="s">
        <v>95</v>
      </c>
      <c r="B15" s="90">
        <v>702</v>
      </c>
      <c r="C15" s="282">
        <v>3.6137135797384947</v>
      </c>
      <c r="D15" s="90">
        <v>1002</v>
      </c>
      <c r="E15" s="282">
        <v>4.2129162462159435</v>
      </c>
      <c r="F15" s="360">
        <v>11.074705532039326</v>
      </c>
      <c r="G15" s="16"/>
      <c r="H15" s="43"/>
      <c r="J15" s="43"/>
      <c r="K15" s="35"/>
    </row>
    <row r="16" spans="1:11" ht="12.75" customHeight="1" thickBot="1">
      <c r="A16" s="121"/>
      <c r="B16" s="122"/>
      <c r="C16" s="123"/>
      <c r="D16" s="124"/>
      <c r="E16" s="123"/>
      <c r="F16" s="125"/>
      <c r="G16" s="16"/>
      <c r="H16" s="43"/>
      <c r="J16" s="43"/>
      <c r="K16" s="35"/>
    </row>
    <row r="17" spans="1:13" ht="12.75" customHeight="1" thickBot="1">
      <c r="A17" s="115" t="s">
        <v>51</v>
      </c>
      <c r="B17" s="116">
        <v>19426</v>
      </c>
      <c r="C17" s="117">
        <v>99.999999999999986</v>
      </c>
      <c r="D17" s="116">
        <v>23784</v>
      </c>
      <c r="E17" s="117">
        <v>100</v>
      </c>
      <c r="F17" s="118">
        <v>100</v>
      </c>
      <c r="H17" s="43"/>
      <c r="J17" s="43"/>
      <c r="K17" s="35"/>
    </row>
    <row r="18" spans="1:13" ht="12.75" customHeight="1">
      <c r="A18" s="95" t="s">
        <v>227</v>
      </c>
      <c r="B18" s="113"/>
      <c r="C18" s="113"/>
      <c r="D18" s="114"/>
      <c r="E18" s="114"/>
      <c r="F18" s="110"/>
      <c r="H18" s="43"/>
      <c r="J18" s="43"/>
      <c r="K18" s="35"/>
    </row>
    <row r="19" spans="1:13" ht="12.75" customHeight="1">
      <c r="A19" s="95" t="s">
        <v>228</v>
      </c>
      <c r="B19" s="109"/>
      <c r="C19" s="110"/>
      <c r="D19" s="109"/>
      <c r="E19" s="110"/>
      <c r="F19" s="110"/>
      <c r="H19" s="43"/>
      <c r="J19" s="43"/>
      <c r="K19" s="35"/>
    </row>
    <row r="20" spans="1:13" ht="13.5" customHeight="1">
      <c r="A20" s="111" t="s">
        <v>152</v>
      </c>
      <c r="B20" s="110"/>
      <c r="C20" s="110"/>
      <c r="D20" s="110"/>
      <c r="E20" s="110"/>
      <c r="F20" s="112"/>
    </row>
    <row r="21" spans="1:13" ht="31.5" customHeight="1">
      <c r="A21" s="66"/>
      <c r="B21" s="67"/>
      <c r="C21" s="67"/>
      <c r="D21" s="68"/>
      <c r="E21" s="68"/>
      <c r="F21" s="64"/>
    </row>
    <row r="22" spans="1:13" ht="12.75" customHeight="1">
      <c r="A22" s="2"/>
      <c r="B22" s="44"/>
      <c r="C22" s="44"/>
      <c r="F22" s="45"/>
    </row>
    <row r="23" spans="1:13" ht="12.75" customHeight="1">
      <c r="A23" s="2"/>
      <c r="B23" s="37"/>
      <c r="C23" s="392"/>
      <c r="D23" s="392"/>
      <c r="E23" s="392"/>
      <c r="F23" s="45"/>
    </row>
    <row r="24" spans="1:13" ht="12.75" customHeight="1">
      <c r="A24" s="2"/>
      <c r="B24" s="38"/>
      <c r="C24" s="38"/>
      <c r="F24" s="45"/>
    </row>
    <row r="25" spans="1:13" ht="12.75" customHeight="1">
      <c r="A25" s="32"/>
      <c r="B25" s="44"/>
      <c r="C25" s="44"/>
      <c r="F25" s="45"/>
    </row>
    <row r="26" spans="1:13" ht="12.75" customHeight="1">
      <c r="A26" s="2"/>
      <c r="B26" s="44"/>
      <c r="C26" s="44"/>
      <c r="F26" s="45"/>
    </row>
    <row r="27" spans="1:13" ht="12.75" customHeight="1">
      <c r="A27" s="2"/>
      <c r="B27" s="39"/>
      <c r="C27" s="393"/>
      <c r="D27" s="393"/>
      <c r="F27" s="45"/>
    </row>
    <row r="28" spans="1:13" ht="12.75" customHeight="1">
      <c r="A28" s="53"/>
      <c r="B28" s="45"/>
      <c r="C28" s="45"/>
      <c r="F28" s="45"/>
    </row>
    <row r="29" spans="1:13" ht="12.75" customHeight="1">
      <c r="A29" s="53"/>
      <c r="B29" s="45"/>
      <c r="C29" s="45"/>
      <c r="F29" s="45"/>
    </row>
    <row r="30" spans="1:13" ht="12.75" customHeight="1">
      <c r="A30"/>
      <c r="F30" s="45"/>
    </row>
    <row r="31" spans="1:13">
      <c r="A31"/>
      <c r="F31" s="45"/>
    </row>
    <row r="32" spans="1:13">
      <c r="A32" s="40"/>
      <c r="B32" s="36"/>
      <c r="C32" s="36"/>
      <c r="D32" s="53"/>
      <c r="E32" s="53"/>
      <c r="F32" s="27"/>
      <c r="G32" s="27"/>
      <c r="H32" s="27"/>
      <c r="I32" s="28"/>
      <c r="J32" s="27"/>
      <c r="K32" s="28"/>
      <c r="L32" s="27"/>
      <c r="M32" s="27"/>
    </row>
    <row r="33" spans="1:6">
      <c r="A33" s="40"/>
      <c r="B33" s="36"/>
      <c r="C33" s="36"/>
      <c r="D33" s="53"/>
      <c r="E33" s="53"/>
      <c r="F33" s="35"/>
    </row>
    <row r="34" spans="1:6">
      <c r="A34" s="40"/>
      <c r="B34" s="36"/>
      <c r="C34" s="36"/>
      <c r="D34" s="53"/>
      <c r="E34" s="53"/>
      <c r="F34" s="35"/>
    </row>
    <row r="35" spans="1:6">
      <c r="A35" s="40"/>
      <c r="B35" s="36"/>
      <c r="C35" s="36"/>
      <c r="D35" s="53"/>
      <c r="E35" s="53"/>
      <c r="F35" s="35"/>
    </row>
    <row r="36" spans="1:6">
      <c r="A36" s="40"/>
      <c r="B36" s="36"/>
      <c r="C36" s="36"/>
      <c r="D36" s="53"/>
      <c r="E36" s="53"/>
      <c r="F36" s="35"/>
    </row>
    <row r="37" spans="1:6">
      <c r="A37" s="40"/>
      <c r="B37" s="36"/>
      <c r="C37" s="36"/>
      <c r="D37" s="53"/>
      <c r="E37" s="53"/>
      <c r="F37" s="35"/>
    </row>
    <row r="38" spans="1:6">
      <c r="A38" s="40"/>
      <c r="B38" s="36"/>
      <c r="C38" s="36"/>
      <c r="D38" s="53"/>
      <c r="E38" s="53"/>
      <c r="F38" s="35"/>
    </row>
    <row r="39" spans="1:6">
      <c r="A39" s="40"/>
      <c r="B39" s="36"/>
      <c r="C39" s="36"/>
      <c r="D39" s="53"/>
      <c r="E39" s="53"/>
      <c r="F39" s="35"/>
    </row>
    <row r="40" spans="1:6">
      <c r="A40" s="40"/>
      <c r="B40" s="36"/>
      <c r="C40" s="36"/>
      <c r="D40" s="53"/>
      <c r="E40" s="53"/>
      <c r="F40" s="35"/>
    </row>
    <row r="41" spans="1:6">
      <c r="A41" s="40"/>
      <c r="B41" s="36"/>
      <c r="C41" s="36"/>
      <c r="D41" s="53"/>
      <c r="E41" s="53"/>
      <c r="F41" s="35"/>
    </row>
    <row r="42" spans="1:6">
      <c r="A42" s="40"/>
      <c r="B42" s="36"/>
      <c r="C42" s="36"/>
      <c r="D42" s="53"/>
      <c r="E42" s="53"/>
      <c r="F42" s="35"/>
    </row>
  </sheetData>
  <mergeCells count="12">
    <mergeCell ref="C23:E23"/>
    <mergeCell ref="C27:D27"/>
    <mergeCell ref="A1:F1"/>
    <mergeCell ref="A5:A7"/>
    <mergeCell ref="D5:E5"/>
    <mergeCell ref="D6:D7"/>
    <mergeCell ref="B6:B7"/>
    <mergeCell ref="C6:C7"/>
    <mergeCell ref="E6:E7"/>
    <mergeCell ref="B5:C5"/>
    <mergeCell ref="A3:F3"/>
    <mergeCell ref="F5:F7"/>
  </mergeCells>
  <phoneticPr fontId="10" type="noConversion"/>
  <hyperlinks>
    <hyperlink ref="A20" r:id="rId1" display="Enlace" xr:uid="{00000000-0004-0000-0100-000000000000}"/>
  </hyperlinks>
  <printOptions horizontalCentered="1" verticalCentered="1"/>
  <pageMargins left="0.39370078740157477" right="0.39370078740157477" top="0.39370078740157477" bottom="0.39370078740157477" header="0" footer="0"/>
  <pageSetup paperSize="9" scale="55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">
    <pageSetUpPr fitToPage="1"/>
  </sheetPr>
  <dimension ref="A1:J31"/>
  <sheetViews>
    <sheetView showGridLines="0" view="pageBreakPreview" zoomScaleNormal="75" zoomScaleSheetLayoutView="100" workbookViewId="0">
      <selection activeCell="A18" sqref="A18"/>
    </sheetView>
  </sheetViews>
  <sheetFormatPr baseColWidth="10" defaultColWidth="11.42578125" defaultRowHeight="12.75"/>
  <cols>
    <col min="1" max="1" width="74.140625" style="35" customWidth="1"/>
    <col min="2" max="2" width="18.42578125" style="41" customWidth="1"/>
    <col min="3" max="7" width="12.7109375" style="41" customWidth="1"/>
    <col min="8" max="8" width="6.7109375" style="35" customWidth="1"/>
    <col min="9" max="9" width="12.7109375" style="35" customWidth="1"/>
    <col min="10" max="16384" width="11.42578125" style="35"/>
  </cols>
  <sheetData>
    <row r="1" spans="1:10" s="13" customFormat="1" ht="18" customHeight="1">
      <c r="A1" s="383" t="s">
        <v>128</v>
      </c>
      <c r="B1" s="383"/>
      <c r="C1" s="383"/>
      <c r="D1" s="383"/>
      <c r="E1" s="383"/>
      <c r="F1" s="383"/>
      <c r="G1" s="383"/>
    </row>
    <row r="2" spans="1:10" ht="12.75" customHeight="1">
      <c r="A2" s="128"/>
      <c r="B2" s="81"/>
      <c r="C2" s="81"/>
      <c r="D2" s="81"/>
      <c r="E2" s="81"/>
      <c r="F2" s="81"/>
      <c r="G2" s="81"/>
    </row>
    <row r="3" spans="1:10" ht="15" customHeight="1">
      <c r="A3" s="402" t="s">
        <v>148</v>
      </c>
      <c r="B3" s="402"/>
      <c r="C3" s="402"/>
      <c r="D3" s="402"/>
      <c r="E3" s="402"/>
      <c r="F3" s="402"/>
      <c r="G3" s="402"/>
      <c r="H3" s="43"/>
      <c r="I3" s="43"/>
      <c r="J3" s="43"/>
    </row>
    <row r="4" spans="1:10" ht="15" customHeight="1">
      <c r="A4" s="402" t="s">
        <v>230</v>
      </c>
      <c r="B4" s="402"/>
      <c r="C4" s="402"/>
      <c r="D4" s="402"/>
      <c r="E4" s="402"/>
      <c r="F4" s="402"/>
      <c r="G4" s="402"/>
      <c r="H4" s="43"/>
      <c r="I4" s="43"/>
      <c r="J4" s="43"/>
    </row>
    <row r="5" spans="1:10" ht="12.75" customHeight="1" thickBot="1">
      <c r="A5" s="69"/>
      <c r="B5" s="69"/>
      <c r="C5" s="69"/>
      <c r="D5" s="69"/>
      <c r="E5" s="69"/>
      <c r="F5" s="69"/>
      <c r="G5" s="139"/>
      <c r="H5" s="43"/>
      <c r="I5" s="43"/>
      <c r="J5" s="43"/>
    </row>
    <row r="6" spans="1:10" ht="18.75" customHeight="1">
      <c r="A6" s="406" t="s">
        <v>15</v>
      </c>
      <c r="B6" s="408" t="s">
        <v>1</v>
      </c>
      <c r="C6" s="408"/>
      <c r="D6" s="408"/>
      <c r="E6" s="408" t="s">
        <v>2</v>
      </c>
      <c r="F6" s="408"/>
      <c r="G6" s="409"/>
      <c r="I6" s="41"/>
    </row>
    <row r="7" spans="1:10" ht="33" customHeight="1" thickBot="1">
      <c r="A7" s="407"/>
      <c r="B7" s="140">
        <v>2024</v>
      </c>
      <c r="C7" s="140">
        <v>2025</v>
      </c>
      <c r="D7" s="141" t="s">
        <v>231</v>
      </c>
      <c r="E7" s="140">
        <v>2024</v>
      </c>
      <c r="F7" s="140">
        <v>2025</v>
      </c>
      <c r="G7" s="141" t="s">
        <v>231</v>
      </c>
      <c r="H7" s="41"/>
      <c r="I7" s="38"/>
    </row>
    <row r="8" spans="1:10" ht="25.5" customHeight="1">
      <c r="A8" s="129" t="s">
        <v>88</v>
      </c>
      <c r="B8" s="130">
        <v>3147</v>
      </c>
      <c r="C8" s="130">
        <v>3016</v>
      </c>
      <c r="D8" s="131">
        <f t="shared" ref="D8:D14" si="0">((C8-B8)/B8)*100</f>
        <v>-4.1626946298061647</v>
      </c>
      <c r="E8" s="130">
        <v>4165</v>
      </c>
      <c r="F8" s="130">
        <v>4056</v>
      </c>
      <c r="G8" s="132">
        <f>((F8-E8)/E8)*100</f>
        <v>-2.6170468187274909</v>
      </c>
      <c r="I8" s="36"/>
    </row>
    <row r="9" spans="1:10" ht="12.75" customHeight="1">
      <c r="A9" s="133" t="s">
        <v>89</v>
      </c>
      <c r="B9" s="82">
        <v>562</v>
      </c>
      <c r="C9" s="82">
        <v>542</v>
      </c>
      <c r="D9" s="83">
        <f t="shared" si="0"/>
        <v>-3.5587188612099649</v>
      </c>
      <c r="E9" s="82">
        <v>881</v>
      </c>
      <c r="F9" s="82">
        <v>851</v>
      </c>
      <c r="G9" s="134">
        <f t="shared" ref="G9:G15" si="1">((F9-E9)/E9)*100</f>
        <v>-3.4052213393870598</v>
      </c>
      <c r="I9" s="38"/>
    </row>
    <row r="10" spans="1:10" ht="12.75" customHeight="1">
      <c r="A10" s="133" t="s">
        <v>90</v>
      </c>
      <c r="B10" s="82">
        <v>1292</v>
      </c>
      <c r="C10" s="82">
        <v>1258</v>
      </c>
      <c r="D10" s="83">
        <f t="shared" si="0"/>
        <v>-2.6315789473684208</v>
      </c>
      <c r="E10" s="82">
        <v>1694</v>
      </c>
      <c r="F10" s="82">
        <v>1677</v>
      </c>
      <c r="G10" s="134">
        <f t="shared" si="1"/>
        <v>-1.0035419126328218</v>
      </c>
      <c r="I10" s="36"/>
    </row>
    <row r="11" spans="1:10" ht="12.75" customHeight="1">
      <c r="A11" s="133" t="s">
        <v>91</v>
      </c>
      <c r="B11" s="82">
        <v>1621</v>
      </c>
      <c r="C11" s="82">
        <v>1592</v>
      </c>
      <c r="D11" s="83">
        <f t="shared" si="0"/>
        <v>-1.7890191239975324</v>
      </c>
      <c r="E11" s="82">
        <v>2004</v>
      </c>
      <c r="F11" s="82">
        <v>1990</v>
      </c>
      <c r="G11" s="134">
        <f t="shared" si="1"/>
        <v>-0.69860279441117767</v>
      </c>
      <c r="I11" s="38"/>
    </row>
    <row r="12" spans="1:10" ht="12.75" customHeight="1">
      <c r="A12" s="133" t="s">
        <v>92</v>
      </c>
      <c r="B12" s="82">
        <v>1563</v>
      </c>
      <c r="C12" s="82">
        <v>1577</v>
      </c>
      <c r="D12" s="83">
        <f t="shared" si="0"/>
        <v>0.89571337172104937</v>
      </c>
      <c r="E12" s="82">
        <v>1906</v>
      </c>
      <c r="F12" s="82">
        <v>1933</v>
      </c>
      <c r="G12" s="134">
        <f t="shared" si="1"/>
        <v>1.4165792235047219</v>
      </c>
      <c r="I12" s="36"/>
    </row>
    <row r="13" spans="1:10" ht="12.75" customHeight="1">
      <c r="A13" s="133" t="s">
        <v>93</v>
      </c>
      <c r="B13" s="82">
        <v>350</v>
      </c>
      <c r="C13" s="82">
        <v>330</v>
      </c>
      <c r="D13" s="83">
        <f t="shared" si="0"/>
        <v>-5.7142857142857144</v>
      </c>
      <c r="E13" s="82">
        <v>486</v>
      </c>
      <c r="F13" s="82">
        <v>461</v>
      </c>
      <c r="G13" s="134">
        <f t="shared" si="1"/>
        <v>-5.1440329218106999</v>
      </c>
      <c r="I13" s="38"/>
    </row>
    <row r="14" spans="1:10" ht="12.75" customHeight="1">
      <c r="A14" s="133" t="s">
        <v>94</v>
      </c>
      <c r="B14" s="82">
        <v>10657</v>
      </c>
      <c r="C14" s="82">
        <v>10409</v>
      </c>
      <c r="D14" s="83">
        <f t="shared" si="0"/>
        <v>-2.3271089424791218</v>
      </c>
      <c r="E14" s="82">
        <v>12045</v>
      </c>
      <c r="F14" s="82">
        <v>11814</v>
      </c>
      <c r="G14" s="134">
        <f t="shared" si="1"/>
        <v>-1.9178082191780823</v>
      </c>
      <c r="I14" s="38"/>
    </row>
    <row r="15" spans="1:10" ht="12.75" customHeight="1">
      <c r="A15" s="133" t="s">
        <v>95</v>
      </c>
      <c r="B15" s="82">
        <v>713</v>
      </c>
      <c r="C15" s="82">
        <v>702</v>
      </c>
      <c r="D15" s="83">
        <f>((C15-B15)/B15)*100</f>
        <v>-1.5427769985974753</v>
      </c>
      <c r="E15" s="82">
        <v>1024</v>
      </c>
      <c r="F15" s="82">
        <v>1002</v>
      </c>
      <c r="G15" s="134">
        <f t="shared" si="1"/>
        <v>-2.1484375</v>
      </c>
      <c r="I15" s="38"/>
    </row>
    <row r="16" spans="1:10" ht="12.75" customHeight="1" thickBot="1">
      <c r="A16" s="135"/>
      <c r="B16" s="136"/>
      <c r="C16" s="136"/>
      <c r="D16" s="137"/>
      <c r="E16" s="136"/>
      <c r="F16" s="136"/>
      <c r="G16" s="138"/>
      <c r="I16" s="38"/>
    </row>
    <row r="17" spans="1:9" ht="19.5" customHeight="1" thickBot="1">
      <c r="A17" s="143" t="s">
        <v>51</v>
      </c>
      <c r="B17" s="144">
        <v>19905</v>
      </c>
      <c r="C17" s="144">
        <v>19426</v>
      </c>
      <c r="D17" s="145">
        <f>((C17-B17)/B17)*100</f>
        <v>-2.4064305450891736</v>
      </c>
      <c r="E17" s="144">
        <v>24205</v>
      </c>
      <c r="F17" s="144">
        <v>23784</v>
      </c>
      <c r="G17" s="146">
        <f>(F17-E17)/E17*100</f>
        <v>-1.7393100599049784</v>
      </c>
      <c r="I17" s="38"/>
    </row>
    <row r="18" spans="1:9" ht="19.5" customHeight="1">
      <c r="A18" s="85" t="s">
        <v>229</v>
      </c>
      <c r="B18" s="142"/>
      <c r="C18" s="142"/>
      <c r="D18" s="142"/>
      <c r="E18" s="142"/>
      <c r="F18" s="142"/>
      <c r="G18" s="127"/>
      <c r="I18" s="29"/>
    </row>
    <row r="19" spans="1:9" ht="12.75" customHeight="1">
      <c r="A19" s="85" t="s">
        <v>58</v>
      </c>
      <c r="B19" s="126"/>
      <c r="C19" s="126"/>
      <c r="D19" s="127"/>
      <c r="E19" s="126"/>
      <c r="F19" s="126"/>
      <c r="G19" s="127"/>
    </row>
    <row r="20" spans="1:9" ht="12.75" customHeight="1">
      <c r="A20" s="2"/>
      <c r="B20" s="39"/>
      <c r="C20" s="39"/>
      <c r="D20" s="39"/>
      <c r="E20" s="39"/>
    </row>
    <row r="21" spans="1:9" ht="12.75" customHeight="1">
      <c r="A21" s="2"/>
      <c r="B21" s="39"/>
      <c r="C21" s="54"/>
      <c r="D21" s="54"/>
      <c r="E21" s="54"/>
      <c r="F21" s="54"/>
      <c r="G21" s="40"/>
    </row>
    <row r="22" spans="1:9" ht="12.75" customHeight="1">
      <c r="A22" s="2"/>
      <c r="B22" s="44"/>
      <c r="C22" s="44"/>
      <c r="D22" s="45"/>
      <c r="E22" s="45"/>
      <c r="F22" s="40"/>
      <c r="G22" s="40"/>
    </row>
    <row r="23" spans="1:9" ht="12.75" customHeight="1">
      <c r="A23" s="2"/>
      <c r="B23" s="37"/>
      <c r="C23" s="392"/>
      <c r="D23" s="392"/>
      <c r="E23" s="392"/>
      <c r="F23" s="392"/>
      <c r="G23" s="392"/>
    </row>
    <row r="24" spans="1:9" ht="12.75" customHeight="1">
      <c r="A24" s="2"/>
      <c r="B24" s="38"/>
      <c r="C24" s="38"/>
      <c r="D24" s="38"/>
      <c r="E24" s="38"/>
      <c r="F24" s="40"/>
      <c r="G24" s="40"/>
    </row>
    <row r="25" spans="1:9" ht="12.75" customHeight="1">
      <c r="A25" s="32"/>
      <c r="B25" s="44"/>
      <c r="C25" s="44"/>
      <c r="D25" s="45"/>
      <c r="E25" s="45"/>
      <c r="F25" s="40"/>
      <c r="G25" s="40"/>
    </row>
    <row r="26" spans="1:9" ht="12.75" customHeight="1">
      <c r="A26" s="2"/>
      <c r="B26" s="44"/>
      <c r="C26" s="44"/>
      <c r="D26" s="45"/>
      <c r="E26" s="45"/>
      <c r="F26" s="40"/>
      <c r="G26" s="40"/>
    </row>
    <row r="27" spans="1:9" ht="12.75" customHeight="1">
      <c r="A27" s="2"/>
      <c r="B27" s="39"/>
      <c r="C27" s="393"/>
      <c r="D27" s="393"/>
      <c r="E27" s="393"/>
      <c r="F27" s="393"/>
      <c r="G27" s="40"/>
      <c r="H27" s="55"/>
    </row>
    <row r="28" spans="1:9" ht="12.75" customHeight="1">
      <c r="A28" s="53"/>
      <c r="B28" s="45"/>
      <c r="C28" s="45"/>
      <c r="F28" s="40"/>
      <c r="G28" s="40"/>
      <c r="H28" s="55"/>
    </row>
    <row r="31" spans="1:9">
      <c r="A31" s="30"/>
    </row>
  </sheetData>
  <mergeCells count="8">
    <mergeCell ref="C23:G23"/>
    <mergeCell ref="C27:F27"/>
    <mergeCell ref="A1:G1"/>
    <mergeCell ref="A6:A7"/>
    <mergeCell ref="B6:D6"/>
    <mergeCell ref="E6:G6"/>
    <mergeCell ref="A3:G3"/>
    <mergeCell ref="A4:G4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5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>
    <pageSetUpPr fitToPage="1"/>
  </sheetPr>
  <dimension ref="A1:R25"/>
  <sheetViews>
    <sheetView showGridLines="0" zoomScaleNormal="100" zoomScaleSheetLayoutView="115" workbookViewId="0">
      <selection activeCell="B26" sqref="B26"/>
    </sheetView>
  </sheetViews>
  <sheetFormatPr baseColWidth="10" defaultColWidth="11.42578125" defaultRowHeight="12.75"/>
  <cols>
    <col min="1" max="1" width="72" style="35" customWidth="1"/>
    <col min="2" max="7" width="15.7109375" style="41" customWidth="1"/>
    <col min="8" max="9" width="15.7109375" style="35" customWidth="1"/>
    <col min="10" max="10" width="10.28515625" style="35" customWidth="1"/>
    <col min="11" max="11" width="4.5703125" style="43" bestFit="1" customWidth="1"/>
    <col min="12" max="12" width="6.5703125" style="43" customWidth="1"/>
    <col min="13" max="13" width="4.5703125" style="43" bestFit="1" customWidth="1"/>
    <col min="14" max="14" width="5.85546875" style="43" customWidth="1"/>
    <col min="15" max="15" width="4.5703125" style="43" bestFit="1" customWidth="1"/>
    <col min="16" max="16" width="6.5703125" style="43" bestFit="1" customWidth="1"/>
    <col min="17" max="17" width="4.5703125" style="43" bestFit="1" customWidth="1"/>
    <col min="18" max="18" width="6.5703125" style="43" bestFit="1" customWidth="1"/>
    <col min="19" max="16384" width="11.42578125" style="35"/>
  </cols>
  <sheetData>
    <row r="1" spans="1:18" s="13" customFormat="1" ht="18" customHeight="1">
      <c r="A1" s="383" t="s">
        <v>128</v>
      </c>
      <c r="B1" s="383"/>
      <c r="C1" s="383"/>
      <c r="D1" s="383"/>
      <c r="E1" s="383"/>
      <c r="F1" s="383"/>
      <c r="G1" s="383"/>
      <c r="H1" s="383"/>
      <c r="I1" s="383"/>
      <c r="J1" s="35"/>
      <c r="K1" s="43"/>
      <c r="L1" s="43"/>
      <c r="M1" s="24"/>
      <c r="N1" s="24"/>
      <c r="O1" s="24"/>
      <c r="P1" s="24"/>
      <c r="Q1" s="24"/>
      <c r="R1" s="24"/>
    </row>
    <row r="2" spans="1:18" ht="12.75" customHeight="1">
      <c r="A2" s="128"/>
      <c r="B2" s="81"/>
      <c r="C2" s="81"/>
      <c r="D2" s="81"/>
      <c r="E2" s="81"/>
      <c r="F2" s="81"/>
      <c r="G2" s="81"/>
      <c r="H2" s="128"/>
      <c r="I2" s="128"/>
    </row>
    <row r="3" spans="1:18" ht="15" customHeight="1">
      <c r="A3" s="402" t="s">
        <v>147</v>
      </c>
      <c r="B3" s="402"/>
      <c r="C3" s="402"/>
      <c r="D3" s="402"/>
      <c r="E3" s="402"/>
      <c r="F3" s="402"/>
      <c r="G3" s="402"/>
      <c r="H3" s="402"/>
      <c r="I3" s="402"/>
      <c r="J3" s="43"/>
      <c r="K3" s="35"/>
      <c r="L3" s="35"/>
      <c r="M3" s="35"/>
      <c r="N3" s="35"/>
      <c r="O3" s="35"/>
      <c r="P3" s="35"/>
      <c r="Q3" s="35"/>
      <c r="R3" s="35"/>
    </row>
    <row r="4" spans="1:18" ht="15" customHeight="1">
      <c r="A4" s="402" t="s">
        <v>232</v>
      </c>
      <c r="B4" s="402"/>
      <c r="C4" s="402"/>
      <c r="D4" s="402"/>
      <c r="E4" s="402"/>
      <c r="F4" s="402"/>
      <c r="G4" s="402"/>
      <c r="H4" s="402"/>
      <c r="I4" s="402"/>
      <c r="J4" s="43"/>
      <c r="K4" s="35"/>
      <c r="L4" s="35"/>
      <c r="M4" s="35"/>
      <c r="N4" s="35"/>
      <c r="O4" s="35"/>
      <c r="P4" s="35"/>
      <c r="Q4" s="35"/>
      <c r="R4" s="35"/>
    </row>
    <row r="5" spans="1:18" ht="12.75" customHeight="1" thickBot="1">
      <c r="A5" s="161"/>
      <c r="B5" s="161"/>
      <c r="C5" s="161"/>
      <c r="D5" s="161"/>
      <c r="E5" s="161"/>
      <c r="F5" s="161"/>
      <c r="G5" s="162"/>
      <c r="H5" s="163"/>
      <c r="I5" s="163"/>
      <c r="J5" s="43"/>
      <c r="K5" s="35"/>
      <c r="L5" s="35"/>
      <c r="M5" s="35"/>
      <c r="N5" s="35"/>
      <c r="O5" s="35"/>
      <c r="P5" s="35"/>
      <c r="Q5" s="35"/>
      <c r="R5" s="35"/>
    </row>
    <row r="6" spans="1:18" ht="39.75" customHeight="1">
      <c r="A6" s="406" t="s">
        <v>15</v>
      </c>
      <c r="B6" s="410" t="s">
        <v>80</v>
      </c>
      <c r="C6" s="410"/>
      <c r="D6" s="410" t="s">
        <v>39</v>
      </c>
      <c r="E6" s="410"/>
      <c r="F6" s="410" t="s">
        <v>40</v>
      </c>
      <c r="G6" s="410"/>
      <c r="H6" s="410" t="s">
        <v>16</v>
      </c>
      <c r="I6" s="411"/>
    </row>
    <row r="7" spans="1:18" ht="33.75" customHeight="1" thickBot="1">
      <c r="A7" s="407"/>
      <c r="B7" s="164" t="s">
        <v>3</v>
      </c>
      <c r="C7" s="165" t="s">
        <v>17</v>
      </c>
      <c r="D7" s="164" t="s">
        <v>3</v>
      </c>
      <c r="E7" s="165" t="s">
        <v>17</v>
      </c>
      <c r="F7" s="164" t="s">
        <v>3</v>
      </c>
      <c r="G7" s="165" t="s">
        <v>17</v>
      </c>
      <c r="H7" s="164" t="s">
        <v>14</v>
      </c>
      <c r="I7" s="166" t="s">
        <v>17</v>
      </c>
      <c r="J7" s="41"/>
    </row>
    <row r="8" spans="1:18" ht="22.5" customHeight="1">
      <c r="A8" s="119" t="s">
        <v>88</v>
      </c>
      <c r="B8" s="152">
        <v>5283</v>
      </c>
      <c r="C8" s="153">
        <v>14.642055375405338</v>
      </c>
      <c r="D8" s="152">
        <v>159</v>
      </c>
      <c r="E8" s="153">
        <v>28.545780969479353</v>
      </c>
      <c r="F8" s="154">
        <v>78</v>
      </c>
      <c r="G8" s="153">
        <v>35.944700460829495</v>
      </c>
      <c r="H8" s="154">
        <f>B8+D8+F8</f>
        <v>5520</v>
      </c>
      <c r="I8" s="155">
        <f>H8*100/$H$17</f>
        <v>14.977614977614978</v>
      </c>
      <c r="J8" s="42"/>
    </row>
    <row r="9" spans="1:18" ht="14.1" customHeight="1">
      <c r="A9" s="89" t="s">
        <v>89</v>
      </c>
      <c r="B9" s="156">
        <v>818</v>
      </c>
      <c r="C9" s="157">
        <v>2.2671211995232947</v>
      </c>
      <c r="D9" s="156">
        <v>61</v>
      </c>
      <c r="E9" s="157">
        <v>10.951526032315979</v>
      </c>
      <c r="F9" s="96">
        <v>18</v>
      </c>
      <c r="G9" s="91">
        <v>8.2949308755760374</v>
      </c>
      <c r="H9" s="96">
        <f>B9+D9+F9</f>
        <v>897</v>
      </c>
      <c r="I9" s="158">
        <f t="shared" ref="I9:I15" si="0">H9*100/$H$17</f>
        <v>2.4338624338624339</v>
      </c>
      <c r="J9" s="42"/>
    </row>
    <row r="10" spans="1:18" ht="14.1" customHeight="1">
      <c r="A10" s="89" t="s">
        <v>90</v>
      </c>
      <c r="B10" s="156">
        <v>2093</v>
      </c>
      <c r="C10" s="157">
        <v>5.8008370056262297</v>
      </c>
      <c r="D10" s="156">
        <v>89</v>
      </c>
      <c r="E10" s="157">
        <v>15.978456014362656</v>
      </c>
      <c r="F10" s="96">
        <v>38</v>
      </c>
      <c r="G10" s="91">
        <v>17.511520737327189</v>
      </c>
      <c r="H10" s="96">
        <f t="shared" ref="H10:H15" si="1">B10+D10+F10</f>
        <v>2220</v>
      </c>
      <c r="I10" s="158">
        <f t="shared" si="0"/>
        <v>6.0236060236060238</v>
      </c>
      <c r="J10" s="42"/>
    </row>
    <row r="11" spans="1:18" ht="14.1" customHeight="1">
      <c r="A11" s="89" t="s">
        <v>91</v>
      </c>
      <c r="B11" s="156">
        <v>3039</v>
      </c>
      <c r="C11" s="157">
        <v>8.4227155566641727</v>
      </c>
      <c r="D11" s="156">
        <v>30</v>
      </c>
      <c r="E11" s="157">
        <v>5.3859964093357275</v>
      </c>
      <c r="F11" s="96">
        <v>9</v>
      </c>
      <c r="G11" s="91">
        <v>4.1474654377880187</v>
      </c>
      <c r="H11" s="96">
        <f t="shared" si="1"/>
        <v>3078</v>
      </c>
      <c r="I11" s="158">
        <f t="shared" si="0"/>
        <v>8.3516483516483522</v>
      </c>
      <c r="J11" s="42"/>
    </row>
    <row r="12" spans="1:18" ht="14.1" customHeight="1">
      <c r="A12" s="89" t="s">
        <v>92</v>
      </c>
      <c r="B12" s="156">
        <v>2916</v>
      </c>
      <c r="C12" s="157">
        <v>8.081815914193065</v>
      </c>
      <c r="D12" s="156">
        <v>35</v>
      </c>
      <c r="E12" s="157">
        <v>6.2836624775583481</v>
      </c>
      <c r="F12" s="96">
        <v>26</v>
      </c>
      <c r="G12" s="91">
        <v>11.981566820276498</v>
      </c>
      <c r="H12" s="96">
        <f t="shared" si="1"/>
        <v>2977</v>
      </c>
      <c r="I12" s="158">
        <f t="shared" si="0"/>
        <v>8.0776014109347436</v>
      </c>
      <c r="J12" s="42"/>
    </row>
    <row r="13" spans="1:18" ht="14.1" customHeight="1">
      <c r="A13" s="89" t="s">
        <v>93</v>
      </c>
      <c r="B13" s="156">
        <v>612</v>
      </c>
      <c r="C13" s="157">
        <v>1.6961835869294088</v>
      </c>
      <c r="D13" s="156">
        <v>9</v>
      </c>
      <c r="E13" s="157">
        <v>1.6157989228007181</v>
      </c>
      <c r="F13" s="96">
        <v>8</v>
      </c>
      <c r="G13" s="91">
        <v>3.6866359447004609</v>
      </c>
      <c r="H13" s="96">
        <f t="shared" si="1"/>
        <v>629</v>
      </c>
      <c r="I13" s="158">
        <f t="shared" si="0"/>
        <v>1.70668837335504</v>
      </c>
      <c r="J13" s="42"/>
    </row>
    <row r="14" spans="1:18" ht="14.1" customHeight="1">
      <c r="A14" s="89" t="s">
        <v>94</v>
      </c>
      <c r="B14" s="156">
        <v>20153</v>
      </c>
      <c r="C14" s="157">
        <v>55.854882070896039</v>
      </c>
      <c r="D14" s="156">
        <v>126</v>
      </c>
      <c r="E14" s="157">
        <v>22.621184919210055</v>
      </c>
      <c r="F14" s="96">
        <v>30</v>
      </c>
      <c r="G14" s="91">
        <v>13.824884792626728</v>
      </c>
      <c r="H14" s="96">
        <f t="shared" si="1"/>
        <v>20309</v>
      </c>
      <c r="I14" s="158">
        <f t="shared" si="0"/>
        <v>55.105141771808441</v>
      </c>
      <c r="J14" s="42"/>
    </row>
    <row r="15" spans="1:18" ht="14.1" customHeight="1">
      <c r="A15" s="89" t="s">
        <v>95</v>
      </c>
      <c r="B15" s="156">
        <v>1167</v>
      </c>
      <c r="C15" s="157">
        <v>3.2343892907624512</v>
      </c>
      <c r="D15" s="156">
        <v>48</v>
      </c>
      <c r="E15" s="157">
        <v>8.6175942549371634</v>
      </c>
      <c r="F15" s="96">
        <v>10</v>
      </c>
      <c r="G15" s="91">
        <v>4.6082949308755756</v>
      </c>
      <c r="H15" s="96">
        <f t="shared" si="1"/>
        <v>1225</v>
      </c>
      <c r="I15" s="158">
        <f t="shared" si="0"/>
        <v>3.3238366571699904</v>
      </c>
      <c r="J15" s="42"/>
    </row>
    <row r="16" spans="1:18" ht="12.75" customHeight="1" thickBot="1">
      <c r="A16" s="121"/>
      <c r="B16" s="159"/>
      <c r="C16" s="123"/>
      <c r="D16" s="159"/>
      <c r="E16" s="123"/>
      <c r="F16" s="159"/>
      <c r="G16" s="123"/>
      <c r="H16" s="159"/>
      <c r="I16" s="160"/>
      <c r="J16" s="42"/>
    </row>
    <row r="17" spans="1:10" ht="16.149999999999999" customHeight="1" thickBot="1">
      <c r="A17" s="149" t="s">
        <v>51</v>
      </c>
      <c r="B17" s="150">
        <v>36081</v>
      </c>
      <c r="C17" s="151">
        <f>SUM(C8:C15)</f>
        <v>100</v>
      </c>
      <c r="D17" s="150">
        <v>557</v>
      </c>
      <c r="E17" s="151">
        <f>SUM(E8:E15)</f>
        <v>100</v>
      </c>
      <c r="F17" s="150">
        <v>217</v>
      </c>
      <c r="G17" s="151">
        <f>SUM(G8:G15)</f>
        <v>100</v>
      </c>
      <c r="H17" s="150">
        <f>SUM(H8:H15)</f>
        <v>36855</v>
      </c>
      <c r="I17" s="151">
        <f>SUM(I8:I15)</f>
        <v>100.00000000000001</v>
      </c>
      <c r="J17" s="42"/>
    </row>
    <row r="18" spans="1:10" ht="21.75" customHeight="1">
      <c r="A18" s="147" t="s">
        <v>229</v>
      </c>
      <c r="B18" s="147"/>
      <c r="C18" s="147"/>
      <c r="D18" s="147"/>
      <c r="E18" s="147"/>
      <c r="F18" s="147"/>
      <c r="G18" s="147"/>
      <c r="H18" s="147"/>
      <c r="I18" s="147"/>
    </row>
    <row r="19" spans="1:10" ht="13.5">
      <c r="A19" s="95" t="s">
        <v>59</v>
      </c>
      <c r="B19" s="147"/>
      <c r="C19" s="147"/>
      <c r="D19" s="147"/>
      <c r="E19" s="147"/>
      <c r="F19" s="147"/>
      <c r="G19" s="147"/>
      <c r="H19" s="147"/>
      <c r="I19" s="147"/>
    </row>
    <row r="20" spans="1:10" ht="13.5">
      <c r="A20" s="93" t="s">
        <v>81</v>
      </c>
      <c r="B20" s="148"/>
      <c r="C20" s="148"/>
      <c r="D20" s="95"/>
      <c r="E20" s="95"/>
      <c r="F20" s="108"/>
      <c r="G20" s="108"/>
      <c r="H20" s="93"/>
      <c r="I20" s="93"/>
    </row>
    <row r="21" spans="1:10">
      <c r="A21" s="2"/>
      <c r="B21" s="38"/>
      <c r="C21" s="38"/>
      <c r="D21" s="38"/>
      <c r="E21" s="38"/>
      <c r="F21" s="40"/>
      <c r="G21" s="40"/>
    </row>
    <row r="22" spans="1:10" ht="15.75">
      <c r="A22" s="33"/>
      <c r="B22" s="44"/>
      <c r="C22" s="44"/>
      <c r="D22" s="45"/>
      <c r="E22" s="45"/>
      <c r="F22" s="40"/>
      <c r="G22" s="40"/>
    </row>
    <row r="23" spans="1:10">
      <c r="A23" s="2"/>
      <c r="B23" s="44"/>
      <c r="C23" s="44"/>
      <c r="D23" s="45"/>
      <c r="E23" s="45"/>
      <c r="F23" s="40"/>
      <c r="G23" s="40"/>
    </row>
    <row r="24" spans="1:10" ht="12.75" customHeight="1">
      <c r="A24" s="2"/>
      <c r="B24" s="39"/>
      <c r="C24" s="393"/>
      <c r="D24" s="393"/>
      <c r="E24" s="393"/>
      <c r="F24" s="393"/>
      <c r="G24" s="40"/>
    </row>
    <row r="25" spans="1:10">
      <c r="A25" s="53"/>
      <c r="B25" s="45"/>
      <c r="C25" s="45"/>
      <c r="F25" s="40"/>
      <c r="G25" s="40"/>
    </row>
  </sheetData>
  <mergeCells count="9">
    <mergeCell ref="C24:F24"/>
    <mergeCell ref="A4:I4"/>
    <mergeCell ref="A1:I1"/>
    <mergeCell ref="B6:C6"/>
    <mergeCell ref="D6:E6"/>
    <mergeCell ref="F6:G6"/>
    <mergeCell ref="A3:I3"/>
    <mergeCell ref="A6:A7"/>
    <mergeCell ref="H6:I6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4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5B66A-DC9F-4A41-8D3D-7ADF5E52C6D9}">
  <sheetPr codeName="Hoja5">
    <pageSetUpPr fitToPage="1"/>
  </sheetPr>
  <dimension ref="A1:K89"/>
  <sheetViews>
    <sheetView showGridLines="0" zoomScaleNormal="100" zoomScaleSheetLayoutView="100" workbookViewId="0">
      <selection activeCell="G53" sqref="G53"/>
    </sheetView>
  </sheetViews>
  <sheetFormatPr baseColWidth="10" defaultRowHeight="15" customHeight="1"/>
  <cols>
    <col min="1" max="1" width="71.85546875" bestFit="1" customWidth="1"/>
    <col min="2" max="11" width="18.42578125" style="60" customWidth="1"/>
    <col min="12" max="12" width="2.140625" customWidth="1"/>
  </cols>
  <sheetData>
    <row r="1" spans="1:11" ht="18.75">
      <c r="A1" s="412" t="s">
        <v>128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</row>
    <row r="2" spans="1:11" ht="13.5">
      <c r="A2" s="173"/>
      <c r="B2" s="173"/>
      <c r="C2" s="173"/>
      <c r="D2" s="173"/>
      <c r="E2" s="173"/>
      <c r="F2" s="173"/>
      <c r="G2" s="173"/>
      <c r="H2" s="174"/>
      <c r="I2" s="174"/>
      <c r="J2" s="174"/>
      <c r="K2" s="174"/>
    </row>
    <row r="3" spans="1:11" ht="15.75">
      <c r="A3" s="413" t="s">
        <v>233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</row>
    <row r="4" spans="1:11" ht="18.75" thickBot="1">
      <c r="A4" s="74"/>
      <c r="B4" s="74"/>
      <c r="C4" s="74"/>
      <c r="D4" s="74"/>
      <c r="E4" s="74"/>
      <c r="F4" s="74"/>
      <c r="G4" s="74"/>
      <c r="H4" s="74"/>
      <c r="I4" s="73"/>
      <c r="J4" s="73"/>
      <c r="K4" s="73"/>
    </row>
    <row r="5" spans="1:11" ht="39" customHeight="1">
      <c r="A5" s="414" t="s">
        <v>15</v>
      </c>
      <c r="B5" s="169" t="s">
        <v>109</v>
      </c>
      <c r="C5" s="169" t="s">
        <v>97</v>
      </c>
      <c r="D5" s="169" t="s">
        <v>110</v>
      </c>
      <c r="E5" s="169" t="s">
        <v>111</v>
      </c>
      <c r="F5" s="169" t="s">
        <v>112</v>
      </c>
      <c r="G5" s="169" t="s">
        <v>113</v>
      </c>
      <c r="H5" s="169" t="s">
        <v>99</v>
      </c>
      <c r="I5" s="169" t="s">
        <v>18</v>
      </c>
      <c r="J5" s="169" t="s">
        <v>100</v>
      </c>
      <c r="K5" s="170" t="s">
        <v>114</v>
      </c>
    </row>
    <row r="6" spans="1:11" thickBot="1">
      <c r="A6" s="415"/>
      <c r="B6" s="171" t="s">
        <v>1</v>
      </c>
      <c r="C6" s="171" t="s">
        <v>56</v>
      </c>
      <c r="D6" s="171" t="s">
        <v>56</v>
      </c>
      <c r="E6" s="171" t="s">
        <v>56</v>
      </c>
      <c r="F6" s="171" t="s">
        <v>56</v>
      </c>
      <c r="G6" s="171" t="s">
        <v>56</v>
      </c>
      <c r="H6" s="171" t="s">
        <v>56</v>
      </c>
      <c r="I6" s="171" t="s">
        <v>56</v>
      </c>
      <c r="J6" s="171" t="s">
        <v>115</v>
      </c>
      <c r="K6" s="172" t="s">
        <v>115</v>
      </c>
    </row>
    <row r="7" spans="1:11" ht="12.75" customHeight="1">
      <c r="A7" s="167"/>
      <c r="B7" s="154"/>
      <c r="C7" s="154"/>
      <c r="D7" s="154"/>
      <c r="E7" s="154"/>
      <c r="F7" s="154"/>
      <c r="G7" s="154"/>
      <c r="H7" s="154"/>
      <c r="I7" s="154"/>
      <c r="J7" s="342"/>
      <c r="K7" s="342"/>
    </row>
    <row r="8" spans="1:11" s="9" customFormat="1" ht="22.5" customHeight="1">
      <c r="A8" s="168" t="s">
        <v>116</v>
      </c>
      <c r="B8" s="343">
        <v>24277</v>
      </c>
      <c r="C8" s="343">
        <v>154655948</v>
      </c>
      <c r="D8" s="343">
        <v>146923150</v>
      </c>
      <c r="E8" s="343">
        <v>25178583</v>
      </c>
      <c r="F8" s="343">
        <v>10795426</v>
      </c>
      <c r="G8" s="343">
        <v>130867533</v>
      </c>
      <c r="H8" s="343">
        <v>4963557</v>
      </c>
      <c r="I8" s="343">
        <v>14383157</v>
      </c>
      <c r="J8" s="343">
        <v>435922</v>
      </c>
      <c r="K8" s="343">
        <v>420892</v>
      </c>
    </row>
    <row r="9" spans="1:11" ht="21.75" customHeight="1">
      <c r="A9" s="344" t="s">
        <v>117</v>
      </c>
      <c r="B9" s="96">
        <v>3302</v>
      </c>
      <c r="C9" s="96">
        <v>41337319</v>
      </c>
      <c r="D9" s="96">
        <v>39246997</v>
      </c>
      <c r="E9" s="96">
        <v>6585922</v>
      </c>
      <c r="F9" s="96">
        <v>2430702</v>
      </c>
      <c r="G9" s="96">
        <v>35012147</v>
      </c>
      <c r="H9" s="96">
        <v>1320037</v>
      </c>
      <c r="I9" s="96">
        <v>4155220</v>
      </c>
      <c r="J9" s="96">
        <v>122942</v>
      </c>
      <c r="K9" s="96">
        <v>121518</v>
      </c>
    </row>
    <row r="10" spans="1:11" ht="13.5">
      <c r="A10" s="344" t="s">
        <v>118</v>
      </c>
      <c r="B10" s="96">
        <v>580</v>
      </c>
      <c r="C10" s="96">
        <v>7968253</v>
      </c>
      <c r="D10" s="96">
        <v>7311154</v>
      </c>
      <c r="E10" s="96">
        <v>1232723</v>
      </c>
      <c r="F10" s="96">
        <v>448028</v>
      </c>
      <c r="G10" s="96">
        <v>6660006</v>
      </c>
      <c r="H10" s="96">
        <v>253984</v>
      </c>
      <c r="I10" s="96">
        <v>784696</v>
      </c>
      <c r="J10" s="96">
        <v>25355</v>
      </c>
      <c r="K10" s="96">
        <v>25148</v>
      </c>
    </row>
    <row r="11" spans="1:11" ht="13.5">
      <c r="A11" s="344" t="s">
        <v>119</v>
      </c>
      <c r="B11" s="96">
        <v>1351</v>
      </c>
      <c r="C11" s="96">
        <v>14747920</v>
      </c>
      <c r="D11" s="96">
        <v>14535879</v>
      </c>
      <c r="E11" s="96">
        <v>2674973</v>
      </c>
      <c r="F11" s="96">
        <v>1306183</v>
      </c>
      <c r="G11" s="96">
        <v>12371413</v>
      </c>
      <c r="H11" s="96">
        <v>536557</v>
      </c>
      <c r="I11" s="96">
        <v>1368790</v>
      </c>
      <c r="J11" s="96">
        <v>45583</v>
      </c>
      <c r="K11" s="96">
        <v>45011</v>
      </c>
    </row>
    <row r="12" spans="1:11" ht="13.5">
      <c r="A12" s="344" t="s">
        <v>120</v>
      </c>
      <c r="B12" s="96">
        <v>1671</v>
      </c>
      <c r="C12" s="96">
        <v>16193593</v>
      </c>
      <c r="D12" s="96">
        <v>14805983</v>
      </c>
      <c r="E12" s="96">
        <v>1307982</v>
      </c>
      <c r="F12" s="96">
        <v>774061</v>
      </c>
      <c r="G12" s="96">
        <v>15090155</v>
      </c>
      <c r="H12" s="96">
        <v>296552</v>
      </c>
      <c r="I12" s="96">
        <v>533921</v>
      </c>
      <c r="J12" s="96">
        <v>14578</v>
      </c>
      <c r="K12" s="96">
        <v>13710</v>
      </c>
    </row>
    <row r="13" spans="1:11" ht="13.5">
      <c r="A13" s="344" t="s">
        <v>121</v>
      </c>
      <c r="B13" s="96">
        <v>1635</v>
      </c>
      <c r="C13" s="96">
        <v>15533925</v>
      </c>
      <c r="D13" s="96">
        <v>14870405</v>
      </c>
      <c r="E13" s="96">
        <v>2239778</v>
      </c>
      <c r="F13" s="96">
        <v>1011562</v>
      </c>
      <c r="G13" s="96">
        <v>13587609</v>
      </c>
      <c r="H13" s="96">
        <v>508520</v>
      </c>
      <c r="I13" s="96">
        <v>1228217</v>
      </c>
      <c r="J13" s="96">
        <v>32783</v>
      </c>
      <c r="K13" s="96">
        <v>31875</v>
      </c>
    </row>
    <row r="14" spans="1:11" ht="13.5">
      <c r="A14" s="344" t="s">
        <v>122</v>
      </c>
      <c r="B14" s="96">
        <v>364</v>
      </c>
      <c r="C14" s="96">
        <v>5613175</v>
      </c>
      <c r="D14" s="96">
        <v>5107196</v>
      </c>
      <c r="E14" s="96">
        <v>647001</v>
      </c>
      <c r="F14" s="96">
        <v>322980</v>
      </c>
      <c r="G14" s="96">
        <v>4801331</v>
      </c>
      <c r="H14" s="96">
        <v>129200</v>
      </c>
      <c r="I14" s="96">
        <v>324021</v>
      </c>
      <c r="J14" s="96">
        <v>7034</v>
      </c>
      <c r="K14" s="96">
        <v>6826</v>
      </c>
    </row>
    <row r="15" spans="1:11" ht="13.5">
      <c r="A15" s="344" t="s">
        <v>123</v>
      </c>
      <c r="B15" s="96">
        <v>11306</v>
      </c>
      <c r="C15" s="96">
        <v>12757197</v>
      </c>
      <c r="D15" s="96">
        <v>12626901</v>
      </c>
      <c r="E15" s="96">
        <v>4023625</v>
      </c>
      <c r="F15" s="96">
        <v>1430255</v>
      </c>
      <c r="G15" s="96">
        <v>8816924</v>
      </c>
      <c r="H15" s="96">
        <v>479177</v>
      </c>
      <c r="I15" s="96">
        <v>2593370</v>
      </c>
      <c r="J15" s="96">
        <v>102811</v>
      </c>
      <c r="K15" s="96">
        <v>93958</v>
      </c>
    </row>
    <row r="16" spans="1:11" ht="13.5">
      <c r="A16" s="344" t="s">
        <v>124</v>
      </c>
      <c r="B16" s="96">
        <v>3324</v>
      </c>
      <c r="C16" s="96">
        <v>20516582</v>
      </c>
      <c r="D16" s="96">
        <v>19799015</v>
      </c>
      <c r="E16" s="96">
        <v>4520195</v>
      </c>
      <c r="F16" s="96">
        <v>1914484</v>
      </c>
      <c r="G16" s="96">
        <v>16355492</v>
      </c>
      <c r="H16" s="96">
        <v>990117</v>
      </c>
      <c r="I16" s="96">
        <v>2605711</v>
      </c>
      <c r="J16" s="96">
        <v>68156</v>
      </c>
      <c r="K16" s="96">
        <v>66362</v>
      </c>
    </row>
    <row r="17" spans="1:11" ht="13.5">
      <c r="A17" s="344" t="s">
        <v>125</v>
      </c>
      <c r="B17" s="96">
        <v>744</v>
      </c>
      <c r="C17" s="96">
        <v>19987984</v>
      </c>
      <c r="D17" s="96">
        <v>18619623</v>
      </c>
      <c r="E17" s="96">
        <v>1946382</v>
      </c>
      <c r="F17" s="96">
        <v>1157171</v>
      </c>
      <c r="G17" s="96">
        <v>18172456</v>
      </c>
      <c r="H17" s="96">
        <v>449412</v>
      </c>
      <c r="I17" s="96">
        <v>789211</v>
      </c>
      <c r="J17" s="96">
        <v>16680</v>
      </c>
      <c r="K17" s="96">
        <v>16484</v>
      </c>
    </row>
    <row r="18" spans="1:11" ht="12.75" customHeight="1">
      <c r="A18" s="277"/>
      <c r="B18" s="96"/>
      <c r="C18" s="96"/>
      <c r="D18" s="96"/>
      <c r="E18" s="96"/>
      <c r="F18" s="96"/>
      <c r="G18" s="96"/>
      <c r="H18" s="96"/>
      <c r="I18" s="96"/>
      <c r="J18" s="96"/>
      <c r="K18" s="96"/>
    </row>
    <row r="19" spans="1:11" s="9" customFormat="1" ht="13.5">
      <c r="A19" s="345" t="s">
        <v>126</v>
      </c>
      <c r="B19" s="343">
        <v>5053</v>
      </c>
      <c r="C19" s="343">
        <v>24267363</v>
      </c>
      <c r="D19" s="343">
        <v>24008583</v>
      </c>
      <c r="E19" s="343">
        <v>5993169</v>
      </c>
      <c r="F19" s="343">
        <v>3084511</v>
      </c>
      <c r="G19" s="343">
        <v>19267424</v>
      </c>
      <c r="H19" s="343">
        <v>1300088</v>
      </c>
      <c r="I19" s="343">
        <v>2908659</v>
      </c>
      <c r="J19" s="343">
        <v>63172</v>
      </c>
      <c r="K19" s="343">
        <v>60029</v>
      </c>
    </row>
    <row r="20" spans="1:11" ht="21.75" customHeight="1">
      <c r="A20" s="344" t="s">
        <v>127</v>
      </c>
      <c r="B20" s="96">
        <v>5053</v>
      </c>
      <c r="C20" s="96">
        <v>24267363</v>
      </c>
      <c r="D20" s="96">
        <v>24008583</v>
      </c>
      <c r="E20" s="96">
        <v>5993169</v>
      </c>
      <c r="F20" s="96">
        <v>3084511</v>
      </c>
      <c r="G20" s="96">
        <v>19267424</v>
      </c>
      <c r="H20" s="96">
        <v>1300088</v>
      </c>
      <c r="I20" s="96">
        <v>2908659</v>
      </c>
      <c r="J20" s="96">
        <v>63172</v>
      </c>
      <c r="K20" s="96">
        <v>60029</v>
      </c>
    </row>
    <row r="21" spans="1:11" ht="14.25" thickBot="1">
      <c r="A21" s="346"/>
      <c r="B21" s="347"/>
      <c r="C21" s="348"/>
      <c r="D21" s="348"/>
      <c r="E21" s="348"/>
      <c r="F21" s="348"/>
      <c r="G21" s="348"/>
      <c r="H21" s="347"/>
      <c r="I21" s="347"/>
      <c r="J21" s="348"/>
      <c r="K21" s="348"/>
    </row>
    <row r="22" spans="1:11" ht="16.5">
      <c r="A22" s="349" t="s">
        <v>234</v>
      </c>
      <c r="B22" s="350"/>
      <c r="C22" s="73"/>
      <c r="D22" s="73"/>
      <c r="E22" s="73"/>
      <c r="F22" s="73"/>
      <c r="G22" s="73"/>
      <c r="H22" s="350"/>
      <c r="I22" s="350"/>
      <c r="J22" s="73"/>
      <c r="K22" s="73"/>
    </row>
    <row r="23" spans="1:11" ht="16.5">
      <c r="A23" s="283"/>
      <c r="B23" s="73"/>
      <c r="C23" s="73"/>
      <c r="D23" s="73"/>
      <c r="E23" s="73"/>
      <c r="F23" s="73"/>
      <c r="G23" s="73"/>
      <c r="H23" s="73"/>
      <c r="I23" s="73"/>
      <c r="J23" s="73"/>
      <c r="K23" s="73"/>
    </row>
    <row r="24" spans="1:11" ht="16.5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</row>
    <row r="25" spans="1:11" ht="14.25">
      <c r="A25" s="59"/>
    </row>
    <row r="26" spans="1:11" ht="33.75" customHeight="1">
      <c r="A26" s="35"/>
    </row>
    <row r="27" spans="1:11" ht="15.75">
      <c r="A27" s="413" t="s">
        <v>235</v>
      </c>
      <c r="B27" s="413"/>
      <c r="C27" s="413"/>
      <c r="D27" s="413"/>
      <c r="E27" s="413"/>
      <c r="F27" s="413"/>
      <c r="G27" s="413"/>
      <c r="H27" s="413"/>
      <c r="I27" s="413"/>
      <c r="J27" s="413"/>
      <c r="K27" s="413"/>
    </row>
    <row r="28" spans="1:11" ht="12.75"/>
    <row r="29" spans="1:11" ht="13.5" thickBot="1">
      <c r="A29" s="9"/>
    </row>
    <row r="30" spans="1:11" ht="39" customHeight="1">
      <c r="A30" s="414" t="s">
        <v>15</v>
      </c>
      <c r="B30" s="169" t="s">
        <v>109</v>
      </c>
      <c r="C30" s="169" t="s">
        <v>97</v>
      </c>
      <c r="D30" s="169" t="s">
        <v>110</v>
      </c>
      <c r="E30" s="169" t="s">
        <v>111</v>
      </c>
      <c r="F30" s="169" t="s">
        <v>112</v>
      </c>
      <c r="G30" s="169" t="s">
        <v>113</v>
      </c>
      <c r="H30" s="169" t="s">
        <v>99</v>
      </c>
      <c r="I30" s="169" t="s">
        <v>18</v>
      </c>
      <c r="J30" s="169" t="s">
        <v>100</v>
      </c>
      <c r="K30" s="170" t="s">
        <v>114</v>
      </c>
    </row>
    <row r="31" spans="1:11" thickBot="1">
      <c r="A31" s="415"/>
      <c r="B31" s="171" t="s">
        <v>1</v>
      </c>
      <c r="C31" s="171" t="s">
        <v>56</v>
      </c>
      <c r="D31" s="171" t="s">
        <v>56</v>
      </c>
      <c r="E31" s="171" t="s">
        <v>56</v>
      </c>
      <c r="F31" s="171" t="s">
        <v>56</v>
      </c>
      <c r="G31" s="171" t="s">
        <v>56</v>
      </c>
      <c r="H31" s="171" t="s">
        <v>56</v>
      </c>
      <c r="I31" s="171" t="s">
        <v>56</v>
      </c>
      <c r="J31" s="171" t="s">
        <v>115</v>
      </c>
      <c r="K31" s="172" t="s">
        <v>115</v>
      </c>
    </row>
    <row r="32" spans="1:11" ht="12.75" customHeight="1">
      <c r="A32" s="351"/>
      <c r="B32" s="352"/>
      <c r="C32" s="352"/>
      <c r="D32" s="352"/>
      <c r="E32" s="352"/>
      <c r="F32" s="352"/>
      <c r="G32" s="352"/>
      <c r="H32" s="352"/>
      <c r="I32" s="352"/>
      <c r="J32" s="353"/>
      <c r="K32" s="342"/>
    </row>
    <row r="33" spans="1:11" s="9" customFormat="1" ht="22.5" customHeight="1">
      <c r="A33" s="345" t="s">
        <v>116</v>
      </c>
      <c r="B33" s="343">
        <v>23858</v>
      </c>
      <c r="C33" s="343">
        <v>161110927</v>
      </c>
      <c r="D33" s="343">
        <v>152498992</v>
      </c>
      <c r="E33" s="343">
        <v>28830850</v>
      </c>
      <c r="F33" s="343">
        <v>13470646</v>
      </c>
      <c r="G33" s="343">
        <v>133483599</v>
      </c>
      <c r="H33" s="343">
        <v>5510747</v>
      </c>
      <c r="I33" s="343">
        <v>15360204</v>
      </c>
      <c r="J33" s="343">
        <v>447581</v>
      </c>
      <c r="K33" s="343">
        <v>432588</v>
      </c>
    </row>
    <row r="34" spans="1:11" ht="21.75" customHeight="1">
      <c r="A34" s="344" t="s">
        <v>117</v>
      </c>
      <c r="B34" s="96">
        <v>3191</v>
      </c>
      <c r="C34" s="96">
        <v>42134672</v>
      </c>
      <c r="D34" s="96">
        <v>40016783</v>
      </c>
      <c r="E34" s="96">
        <v>7656894</v>
      </c>
      <c r="F34" s="96">
        <v>3256294</v>
      </c>
      <c r="G34" s="96">
        <v>34721203</v>
      </c>
      <c r="H34" s="96">
        <v>1353566</v>
      </c>
      <c r="I34" s="96">
        <v>4400601</v>
      </c>
      <c r="J34" s="96">
        <v>124442</v>
      </c>
      <c r="K34" s="96">
        <v>123125</v>
      </c>
    </row>
    <row r="35" spans="1:11" ht="13.5">
      <c r="A35" s="344" t="s">
        <v>118</v>
      </c>
      <c r="B35" s="96">
        <v>575</v>
      </c>
      <c r="C35" s="96">
        <v>7944062</v>
      </c>
      <c r="D35" s="96">
        <v>7542614</v>
      </c>
      <c r="E35" s="96">
        <v>1387989</v>
      </c>
      <c r="F35" s="96">
        <v>573033</v>
      </c>
      <c r="G35" s="96">
        <v>6729517</v>
      </c>
      <c r="H35" s="96">
        <v>170712</v>
      </c>
      <c r="I35" s="96">
        <v>814956</v>
      </c>
      <c r="J35" s="96">
        <v>25345</v>
      </c>
      <c r="K35" s="96">
        <v>25135</v>
      </c>
    </row>
    <row r="36" spans="1:11" ht="13.5">
      <c r="A36" s="344" t="s">
        <v>119</v>
      </c>
      <c r="B36" s="96">
        <v>1321</v>
      </c>
      <c r="C36" s="96">
        <v>15932652</v>
      </c>
      <c r="D36" s="96">
        <v>15652386</v>
      </c>
      <c r="E36" s="96">
        <v>3097679</v>
      </c>
      <c r="F36" s="96">
        <v>1620350</v>
      </c>
      <c r="G36" s="96">
        <v>13288784</v>
      </c>
      <c r="H36" s="96">
        <v>564567</v>
      </c>
      <c r="I36" s="96">
        <v>1477329</v>
      </c>
      <c r="J36" s="96">
        <v>46475</v>
      </c>
      <c r="K36" s="96">
        <v>45935</v>
      </c>
    </row>
    <row r="37" spans="1:11" ht="13.5">
      <c r="A37" s="344" t="s">
        <v>120</v>
      </c>
      <c r="B37" s="96">
        <v>1653</v>
      </c>
      <c r="C37" s="96">
        <v>19314621</v>
      </c>
      <c r="D37" s="96">
        <v>17641694</v>
      </c>
      <c r="E37" s="96">
        <v>1937440</v>
      </c>
      <c r="F37" s="96">
        <v>1385685</v>
      </c>
      <c r="G37" s="96">
        <v>17076613</v>
      </c>
      <c r="H37" s="96">
        <v>330935</v>
      </c>
      <c r="I37" s="96">
        <v>551755</v>
      </c>
      <c r="J37" s="96">
        <v>15021</v>
      </c>
      <c r="K37" s="96">
        <v>13960</v>
      </c>
    </row>
    <row r="38" spans="1:11" ht="13.5">
      <c r="A38" s="344" t="s">
        <v>121</v>
      </c>
      <c r="B38" s="96">
        <v>1651</v>
      </c>
      <c r="C38" s="96">
        <v>15446325</v>
      </c>
      <c r="D38" s="96">
        <v>13900273</v>
      </c>
      <c r="E38" s="96">
        <v>2419955</v>
      </c>
      <c r="F38" s="96">
        <v>1121835</v>
      </c>
      <c r="G38" s="96">
        <v>13113568</v>
      </c>
      <c r="H38" s="96">
        <v>432903</v>
      </c>
      <c r="I38" s="96">
        <v>1298120</v>
      </c>
      <c r="J38" s="96">
        <v>33277</v>
      </c>
      <c r="K38" s="96">
        <v>32364</v>
      </c>
    </row>
    <row r="39" spans="1:11" ht="13.5">
      <c r="A39" s="344" t="s">
        <v>122</v>
      </c>
      <c r="B39" s="96">
        <v>345</v>
      </c>
      <c r="C39" s="96">
        <v>5472733</v>
      </c>
      <c r="D39" s="96">
        <v>5198434</v>
      </c>
      <c r="E39" s="96">
        <v>798321</v>
      </c>
      <c r="F39" s="96">
        <v>433790</v>
      </c>
      <c r="G39" s="96">
        <v>4618047</v>
      </c>
      <c r="H39" s="96">
        <v>116741</v>
      </c>
      <c r="I39" s="96">
        <v>364531</v>
      </c>
      <c r="J39" s="96">
        <v>7175</v>
      </c>
      <c r="K39" s="96">
        <v>7011</v>
      </c>
    </row>
    <row r="40" spans="1:11" ht="13.5">
      <c r="A40" s="344" t="s">
        <v>123</v>
      </c>
      <c r="B40" s="96">
        <v>11084</v>
      </c>
      <c r="C40" s="96">
        <v>13334074</v>
      </c>
      <c r="D40" s="96">
        <v>13017993</v>
      </c>
      <c r="E40" s="96">
        <v>4434456</v>
      </c>
      <c r="F40" s="96">
        <v>1597269</v>
      </c>
      <c r="G40" s="96">
        <v>8911453</v>
      </c>
      <c r="H40" s="96">
        <v>771054</v>
      </c>
      <c r="I40" s="96">
        <v>2837187</v>
      </c>
      <c r="J40" s="96">
        <v>106576</v>
      </c>
      <c r="K40" s="96">
        <v>97894</v>
      </c>
    </row>
    <row r="41" spans="1:11" ht="13.5">
      <c r="A41" s="344" t="s">
        <v>124</v>
      </c>
      <c r="B41" s="96">
        <v>3312</v>
      </c>
      <c r="C41" s="96">
        <v>23714287</v>
      </c>
      <c r="D41" s="96">
        <v>22978375</v>
      </c>
      <c r="E41" s="96">
        <v>4912881</v>
      </c>
      <c r="F41" s="96">
        <v>2122656</v>
      </c>
      <c r="G41" s="96">
        <v>19321116</v>
      </c>
      <c r="H41" s="96">
        <v>1304432</v>
      </c>
      <c r="I41" s="96">
        <v>2790225</v>
      </c>
      <c r="J41" s="96">
        <v>71884</v>
      </c>
      <c r="K41" s="96">
        <v>70070</v>
      </c>
    </row>
    <row r="42" spans="1:11" ht="13.5">
      <c r="A42" s="344" t="s">
        <v>125</v>
      </c>
      <c r="B42" s="96">
        <v>726</v>
      </c>
      <c r="C42" s="96">
        <v>17817499</v>
      </c>
      <c r="D42" s="96">
        <v>16550441</v>
      </c>
      <c r="E42" s="96">
        <v>2185235</v>
      </c>
      <c r="F42" s="96">
        <v>1359734</v>
      </c>
      <c r="G42" s="96">
        <v>15703298</v>
      </c>
      <c r="H42" s="96">
        <v>465837</v>
      </c>
      <c r="I42" s="96">
        <v>825500</v>
      </c>
      <c r="J42" s="96">
        <v>17386</v>
      </c>
      <c r="K42" s="96">
        <v>17094</v>
      </c>
    </row>
    <row r="43" spans="1:11" ht="13.5">
      <c r="A43" s="344"/>
      <c r="B43" s="96"/>
      <c r="C43" s="96"/>
      <c r="D43" s="96"/>
      <c r="E43" s="96"/>
      <c r="F43" s="96"/>
      <c r="G43" s="96"/>
      <c r="H43" s="96"/>
      <c r="I43" s="96"/>
      <c r="J43" s="96"/>
      <c r="K43" s="96"/>
    </row>
    <row r="44" spans="1:11" s="9" customFormat="1" ht="13.5">
      <c r="A44" s="345" t="s">
        <v>126</v>
      </c>
      <c r="B44" s="343">
        <v>4952</v>
      </c>
      <c r="C44" s="343">
        <v>23266385</v>
      </c>
      <c r="D44" s="343">
        <v>22694621</v>
      </c>
      <c r="E44" s="343">
        <v>5766658</v>
      </c>
      <c r="F44" s="343">
        <v>3088804</v>
      </c>
      <c r="G44" s="343">
        <v>17958304</v>
      </c>
      <c r="H44" s="343">
        <v>1070068</v>
      </c>
      <c r="I44" s="343">
        <v>2677854</v>
      </c>
      <c r="J44" s="343">
        <v>57572</v>
      </c>
      <c r="K44" s="343">
        <v>55201</v>
      </c>
    </row>
    <row r="45" spans="1:11" ht="21.75" customHeight="1">
      <c r="A45" s="344" t="s">
        <v>127</v>
      </c>
      <c r="B45" s="96">
        <v>4952</v>
      </c>
      <c r="C45" s="96">
        <v>23266385</v>
      </c>
      <c r="D45" s="96">
        <v>22694621</v>
      </c>
      <c r="E45" s="96">
        <v>5766658</v>
      </c>
      <c r="F45" s="96">
        <v>3088804</v>
      </c>
      <c r="G45" s="96">
        <v>17958304</v>
      </c>
      <c r="H45" s="96">
        <v>1070068</v>
      </c>
      <c r="I45" s="96">
        <v>2677854</v>
      </c>
      <c r="J45" s="96">
        <v>57572</v>
      </c>
      <c r="K45" s="96">
        <v>55201</v>
      </c>
    </row>
    <row r="46" spans="1:11" ht="14.25" thickBot="1">
      <c r="A46" s="354"/>
      <c r="B46" s="348"/>
      <c r="C46" s="347"/>
      <c r="D46" s="347"/>
      <c r="E46" s="347"/>
      <c r="F46" s="348"/>
      <c r="G46" s="348"/>
      <c r="H46" s="348"/>
      <c r="I46" s="347"/>
      <c r="J46" s="347"/>
      <c r="K46" s="347"/>
    </row>
    <row r="47" spans="1:11" ht="13.5">
      <c r="A47" s="341" t="s">
        <v>236</v>
      </c>
      <c r="B47" s="93"/>
      <c r="C47" s="355"/>
      <c r="D47" s="356"/>
      <c r="E47" s="356"/>
      <c r="F47" s="357"/>
      <c r="G47" s="357"/>
      <c r="H47" s="357"/>
      <c r="I47" s="356"/>
      <c r="J47" s="356"/>
      <c r="K47" s="356"/>
    </row>
    <row r="48" spans="1:11" ht="13.5">
      <c r="A48" s="283"/>
      <c r="B48" s="175"/>
      <c r="C48" s="175"/>
      <c r="D48" s="176"/>
      <c r="E48" s="175"/>
      <c r="F48" s="175"/>
      <c r="G48" s="177"/>
      <c r="H48" s="177"/>
      <c r="I48" s="177"/>
      <c r="J48" s="177"/>
      <c r="K48" s="177"/>
    </row>
    <row r="49" spans="1:6">
      <c r="A49" s="341" t="s">
        <v>159</v>
      </c>
      <c r="B49" s="15"/>
      <c r="C49" s="15"/>
      <c r="D49" s="15"/>
      <c r="E49" s="15"/>
      <c r="F49" s="41"/>
    </row>
    <row r="50" spans="1:6" ht="12.75">
      <c r="A50" s="35"/>
      <c r="B50" s="40"/>
      <c r="C50" s="40"/>
      <c r="D50" s="41"/>
      <c r="E50" s="41"/>
      <c r="F50" s="41"/>
    </row>
    <row r="51" spans="1:6" ht="12.75">
      <c r="A51" s="35"/>
      <c r="B51" s="40"/>
      <c r="C51" s="40"/>
      <c r="D51" s="41"/>
      <c r="E51" s="41"/>
      <c r="F51" s="41"/>
    </row>
    <row r="58" spans="1:6" ht="12.75"/>
    <row r="59" spans="1:6" ht="12.75"/>
    <row r="60" spans="1:6" ht="12.75"/>
    <row r="61" spans="1:6" ht="12.75"/>
    <row r="62" spans="1:6" ht="12.75"/>
    <row r="63" spans="1:6" ht="12.75"/>
    <row r="64" spans="1:6" ht="12.75"/>
    <row r="65" ht="12.75"/>
    <row r="66" ht="12.75"/>
    <row r="67" ht="12.75"/>
    <row r="68" ht="12.75"/>
    <row r="69" ht="12.75"/>
    <row r="70" ht="12.75"/>
    <row r="71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</sheetData>
  <mergeCells count="5">
    <mergeCell ref="A1:K1"/>
    <mergeCell ref="A3:K3"/>
    <mergeCell ref="A5:A6"/>
    <mergeCell ref="A27:K27"/>
    <mergeCell ref="A30:A31"/>
  </mergeCells>
  <printOptions horizontalCentered="1" verticalCentered="1"/>
  <pageMargins left="0.39370078740157477" right="0.39370078740157477" top="0.39370078740157477" bottom="0.39370078740157477" header="0" footer="0"/>
  <pageSetup paperSize="9" scale="3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0">
    <pageSetUpPr fitToPage="1"/>
  </sheetPr>
  <dimension ref="A1:F115"/>
  <sheetViews>
    <sheetView showGridLines="0" zoomScaleNormal="100" zoomScaleSheetLayoutView="150" workbookViewId="0">
      <selection activeCell="A41" sqref="A41"/>
    </sheetView>
  </sheetViews>
  <sheetFormatPr baseColWidth="10" defaultColWidth="8.42578125" defaultRowHeight="15" customHeight="1"/>
  <cols>
    <col min="1" max="1" width="41.85546875" style="35" customWidth="1"/>
    <col min="2" max="4" width="19" style="40" customWidth="1"/>
    <col min="5" max="6" width="19" style="41" customWidth="1"/>
    <col min="7" max="16384" width="8.42578125" style="35"/>
  </cols>
  <sheetData>
    <row r="1" spans="1:6" s="13" customFormat="1" ht="18" customHeight="1">
      <c r="A1" s="383" t="s">
        <v>128</v>
      </c>
      <c r="B1" s="383"/>
      <c r="C1" s="383"/>
      <c r="D1" s="383"/>
      <c r="E1" s="383"/>
      <c r="F1" s="383"/>
    </row>
    <row r="2" spans="1:6" ht="12.75" customHeight="1">
      <c r="A2" s="178"/>
      <c r="B2" s="81"/>
      <c r="C2" s="179"/>
      <c r="D2" s="179"/>
      <c r="E2" s="179"/>
      <c r="F2" s="179"/>
    </row>
    <row r="3" spans="1:6" ht="15" customHeight="1">
      <c r="A3" s="402" t="s">
        <v>237</v>
      </c>
      <c r="B3" s="402"/>
      <c r="C3" s="402"/>
      <c r="D3" s="402"/>
      <c r="E3" s="402"/>
      <c r="F3" s="402"/>
    </row>
    <row r="4" spans="1:6" ht="13.5" customHeight="1" thickBot="1">
      <c r="A4" s="76"/>
      <c r="B4" s="76"/>
      <c r="C4" s="76"/>
      <c r="D4" s="76"/>
      <c r="E4" s="76"/>
      <c r="F4" s="76"/>
    </row>
    <row r="5" spans="1:6" ht="43.5" customHeight="1">
      <c r="A5" s="417" t="s">
        <v>0</v>
      </c>
      <c r="B5" s="191" t="s">
        <v>96</v>
      </c>
      <c r="C5" s="191" t="s">
        <v>97</v>
      </c>
      <c r="D5" s="191" t="s">
        <v>98</v>
      </c>
      <c r="E5" s="191" t="s">
        <v>99</v>
      </c>
      <c r="F5" s="192" t="s">
        <v>100</v>
      </c>
    </row>
    <row r="6" spans="1:6" ht="28.5" customHeight="1" thickBot="1">
      <c r="A6" s="418"/>
      <c r="B6" s="193" t="s">
        <v>101</v>
      </c>
      <c r="C6" s="193" t="s">
        <v>56</v>
      </c>
      <c r="D6" s="193" t="s">
        <v>56</v>
      </c>
      <c r="E6" s="193" t="s">
        <v>56</v>
      </c>
      <c r="F6" s="194" t="s">
        <v>115</v>
      </c>
    </row>
    <row r="7" spans="1:6" ht="16.5" customHeight="1">
      <c r="A7" s="182" t="s">
        <v>4</v>
      </c>
      <c r="B7" s="154">
        <v>6056</v>
      </c>
      <c r="C7" s="154">
        <v>20434210</v>
      </c>
      <c r="D7" s="154">
        <v>1214988</v>
      </c>
      <c r="E7" s="154">
        <v>604555</v>
      </c>
      <c r="F7" s="183">
        <v>56811</v>
      </c>
    </row>
    <row r="8" spans="1:6" ht="14.1" customHeight="1">
      <c r="A8" s="184" t="s">
        <v>5</v>
      </c>
      <c r="B8" s="96">
        <v>1001</v>
      </c>
      <c r="C8" s="96">
        <v>8857558</v>
      </c>
      <c r="D8" s="96">
        <v>440274</v>
      </c>
      <c r="E8" s="96">
        <v>232320</v>
      </c>
      <c r="F8" s="185">
        <v>18263</v>
      </c>
    </row>
    <row r="9" spans="1:6" ht="14.1" customHeight="1">
      <c r="A9" s="186" t="s">
        <v>257</v>
      </c>
      <c r="B9" s="96">
        <v>753</v>
      </c>
      <c r="C9" s="96">
        <v>2494290</v>
      </c>
      <c r="D9" s="96">
        <v>180979</v>
      </c>
      <c r="E9" s="96">
        <v>73404</v>
      </c>
      <c r="F9" s="185">
        <v>7020</v>
      </c>
    </row>
    <row r="10" spans="1:6" ht="14.1" customHeight="1">
      <c r="A10" s="184" t="s">
        <v>252</v>
      </c>
      <c r="B10" s="96">
        <v>547</v>
      </c>
      <c r="C10" s="96">
        <v>623211</v>
      </c>
      <c r="D10" s="96">
        <v>96924</v>
      </c>
      <c r="E10" s="96">
        <v>18372</v>
      </c>
      <c r="F10" s="185">
        <v>4591</v>
      </c>
    </row>
    <row r="11" spans="1:6" ht="14.1" customHeight="1">
      <c r="A11" s="184" t="s">
        <v>6</v>
      </c>
      <c r="B11" s="96">
        <v>854</v>
      </c>
      <c r="C11" s="96">
        <v>1244544</v>
      </c>
      <c r="D11" s="96">
        <v>169151</v>
      </c>
      <c r="E11" s="96">
        <v>39415</v>
      </c>
      <c r="F11" s="185">
        <v>8627</v>
      </c>
    </row>
    <row r="12" spans="1:6" ht="14.1" customHeight="1">
      <c r="A12" s="184" t="s">
        <v>7</v>
      </c>
      <c r="B12" s="96">
        <v>429</v>
      </c>
      <c r="C12" s="96">
        <v>1868644</v>
      </c>
      <c r="D12" s="96">
        <v>183508</v>
      </c>
      <c r="E12" s="96">
        <v>41927</v>
      </c>
      <c r="F12" s="185">
        <v>6170</v>
      </c>
    </row>
    <row r="13" spans="1:6" ht="14.1" customHeight="1">
      <c r="A13" s="184" t="s">
        <v>8</v>
      </c>
      <c r="B13" s="96">
        <v>2812</v>
      </c>
      <c r="C13" s="96">
        <v>14951971</v>
      </c>
      <c r="D13" s="96">
        <v>1046451</v>
      </c>
      <c r="E13" s="96">
        <v>441888</v>
      </c>
      <c r="F13" s="185">
        <v>39180</v>
      </c>
    </row>
    <row r="14" spans="1:6" ht="14.1" customHeight="1">
      <c r="A14" s="186" t="s">
        <v>260</v>
      </c>
      <c r="B14" s="96">
        <v>1902</v>
      </c>
      <c r="C14" s="96">
        <v>9358927</v>
      </c>
      <c r="D14" s="96">
        <v>607517</v>
      </c>
      <c r="E14" s="96">
        <v>314677</v>
      </c>
      <c r="F14" s="185">
        <v>24840</v>
      </c>
    </row>
    <row r="15" spans="1:6" ht="14.1" customHeight="1">
      <c r="A15" s="186" t="s">
        <v>9</v>
      </c>
      <c r="B15" s="96">
        <v>4049</v>
      </c>
      <c r="C15" s="96">
        <v>36779357</v>
      </c>
      <c r="D15" s="96">
        <v>2564883</v>
      </c>
      <c r="E15" s="96">
        <v>1080394</v>
      </c>
      <c r="F15" s="185">
        <v>88571</v>
      </c>
    </row>
    <row r="16" spans="1:6" ht="14.1" customHeight="1">
      <c r="A16" s="186" t="s">
        <v>129</v>
      </c>
      <c r="B16" s="96">
        <v>2967</v>
      </c>
      <c r="C16" s="96">
        <v>12529253</v>
      </c>
      <c r="D16" s="96">
        <v>1016563</v>
      </c>
      <c r="E16" s="96">
        <v>453967</v>
      </c>
      <c r="F16" s="185">
        <v>41797</v>
      </c>
    </row>
    <row r="17" spans="1:6" ht="14.1" customHeight="1">
      <c r="A17" s="186" t="s">
        <v>10</v>
      </c>
      <c r="B17" s="96">
        <v>1731</v>
      </c>
      <c r="C17" s="96">
        <v>3833105</v>
      </c>
      <c r="D17" s="96">
        <v>229097</v>
      </c>
      <c r="E17" s="96">
        <v>169977</v>
      </c>
      <c r="F17" s="185">
        <v>10630</v>
      </c>
    </row>
    <row r="18" spans="1:6" ht="14.1" customHeight="1">
      <c r="A18" s="186" t="s">
        <v>11</v>
      </c>
      <c r="B18" s="96">
        <v>2176</v>
      </c>
      <c r="C18" s="96">
        <v>11928269</v>
      </c>
      <c r="D18" s="96">
        <v>770008</v>
      </c>
      <c r="E18" s="96">
        <v>409443</v>
      </c>
      <c r="F18" s="185">
        <v>32527</v>
      </c>
    </row>
    <row r="19" spans="1:6" ht="14.1" customHeight="1">
      <c r="A19" s="184" t="s">
        <v>253</v>
      </c>
      <c r="B19" s="96">
        <v>1786</v>
      </c>
      <c r="C19" s="96">
        <v>7396105</v>
      </c>
      <c r="D19" s="96">
        <v>639977</v>
      </c>
      <c r="E19" s="96">
        <v>187287</v>
      </c>
      <c r="F19" s="185">
        <v>24694</v>
      </c>
    </row>
    <row r="20" spans="1:6" ht="14.1" customHeight="1">
      <c r="A20" s="184" t="s">
        <v>258</v>
      </c>
      <c r="B20" s="96">
        <v>1180</v>
      </c>
      <c r="C20" s="96">
        <v>8425673</v>
      </c>
      <c r="D20" s="96">
        <v>640801</v>
      </c>
      <c r="E20" s="96">
        <v>290384</v>
      </c>
      <c r="F20" s="185">
        <v>26404</v>
      </c>
    </row>
    <row r="21" spans="1:6" ht="14.1" customHeight="1">
      <c r="A21" s="186" t="s">
        <v>255</v>
      </c>
      <c r="B21" s="96">
        <v>589</v>
      </c>
      <c r="C21" s="96">
        <v>5868605</v>
      </c>
      <c r="D21" s="96">
        <v>443990</v>
      </c>
      <c r="E21" s="96">
        <v>235614</v>
      </c>
      <c r="F21" s="185">
        <v>16689</v>
      </c>
    </row>
    <row r="22" spans="1:6" ht="14.1" customHeight="1">
      <c r="A22" s="186" t="s">
        <v>12</v>
      </c>
      <c r="B22" s="187">
        <v>1017</v>
      </c>
      <c r="C22" s="96">
        <v>3281423</v>
      </c>
      <c r="D22" s="96">
        <v>303469</v>
      </c>
      <c r="E22" s="96">
        <v>95022</v>
      </c>
      <c r="F22" s="185">
        <v>10418</v>
      </c>
    </row>
    <row r="23" spans="1:6" ht="14.1" customHeight="1">
      <c r="A23" s="186" t="s">
        <v>259</v>
      </c>
      <c r="B23" s="96">
        <v>294</v>
      </c>
      <c r="C23" s="96">
        <v>1836814</v>
      </c>
      <c r="D23" s="96">
        <v>139194</v>
      </c>
      <c r="E23" s="96">
        <v>80120</v>
      </c>
      <c r="F23" s="185">
        <v>5448</v>
      </c>
    </row>
    <row r="24" spans="1:6" ht="12.75" customHeight="1">
      <c r="A24" s="186" t="s">
        <v>130</v>
      </c>
      <c r="B24" s="96">
        <v>14</v>
      </c>
      <c r="C24" s="96">
        <v>15765</v>
      </c>
      <c r="D24" s="96">
        <v>2649</v>
      </c>
      <c r="E24" s="96">
        <v>260</v>
      </c>
      <c r="F24" s="185">
        <v>129</v>
      </c>
    </row>
    <row r="25" spans="1:6" ht="12.75" customHeight="1" thickBot="1">
      <c r="A25" s="188" t="s">
        <v>131</v>
      </c>
      <c r="B25" s="159">
        <v>23</v>
      </c>
      <c r="C25" s="159">
        <v>4654</v>
      </c>
      <c r="D25" s="159">
        <v>1545</v>
      </c>
      <c r="E25" s="159">
        <v>521</v>
      </c>
      <c r="F25" s="189">
        <v>105</v>
      </c>
    </row>
    <row r="26" spans="1:6" ht="12.75" customHeight="1">
      <c r="A26" s="95" t="s">
        <v>239</v>
      </c>
      <c r="B26" s="65"/>
      <c r="C26" s="75"/>
      <c r="D26" s="180"/>
      <c r="E26" s="181"/>
      <c r="F26" s="181"/>
    </row>
    <row r="27" spans="1:6" ht="12.75" customHeight="1">
      <c r="A27" s="283"/>
      <c r="B27" s="65"/>
      <c r="C27" s="75"/>
      <c r="D27" s="77"/>
      <c r="E27" s="77"/>
      <c r="F27" s="77"/>
    </row>
    <row r="28" spans="1:6" ht="12.75" customHeight="1">
      <c r="A28" s="95" t="s">
        <v>160</v>
      </c>
      <c r="B28" s="65"/>
      <c r="C28" s="75"/>
      <c r="D28" s="75"/>
      <c r="E28" s="75"/>
      <c r="F28" s="75"/>
    </row>
    <row r="29" spans="1:6" ht="12.75" customHeight="1">
      <c r="A29" s="416"/>
      <c r="B29" s="416"/>
      <c r="C29" s="416"/>
      <c r="D29" s="416"/>
      <c r="E29" s="416"/>
      <c r="F29" s="416"/>
    </row>
    <row r="30" spans="1:6" ht="12.75" customHeight="1">
      <c r="A30" s="65"/>
      <c r="B30" s="65"/>
      <c r="C30" s="65"/>
      <c r="D30" s="65"/>
      <c r="E30" s="65"/>
      <c r="F30" s="65"/>
    </row>
    <row r="31" spans="1:6" ht="15.75">
      <c r="A31" s="402" t="s">
        <v>238</v>
      </c>
      <c r="B31" s="402"/>
      <c r="C31" s="402"/>
      <c r="D31" s="402"/>
      <c r="E31" s="402"/>
      <c r="F31" s="402"/>
    </row>
    <row r="32" spans="1:6" ht="13.15" customHeight="1" thickBot="1">
      <c r="A32" s="76"/>
      <c r="B32" s="76"/>
      <c r="C32" s="76"/>
      <c r="D32" s="76"/>
      <c r="E32" s="76"/>
      <c r="F32" s="76"/>
    </row>
    <row r="33" spans="1:6" ht="42.6" customHeight="1">
      <c r="A33" s="417" t="s">
        <v>0</v>
      </c>
      <c r="B33" s="191" t="s">
        <v>96</v>
      </c>
      <c r="C33" s="191" t="s">
        <v>97</v>
      </c>
      <c r="D33" s="191" t="s">
        <v>98</v>
      </c>
      <c r="E33" s="191" t="s">
        <v>99</v>
      </c>
      <c r="F33" s="192" t="s">
        <v>100</v>
      </c>
    </row>
    <row r="34" spans="1:6" ht="25.5" customHeight="1" thickBot="1">
      <c r="A34" s="418"/>
      <c r="B34" s="193" t="s">
        <v>101</v>
      </c>
      <c r="C34" s="193" t="s">
        <v>56</v>
      </c>
      <c r="D34" s="193" t="s">
        <v>56</v>
      </c>
      <c r="E34" s="193" t="s">
        <v>56</v>
      </c>
      <c r="F34" s="194" t="s">
        <v>115</v>
      </c>
    </row>
    <row r="35" spans="1:6" ht="22.5" customHeight="1">
      <c r="A35" s="361" t="s">
        <v>4</v>
      </c>
      <c r="B35" s="154">
        <v>5979</v>
      </c>
      <c r="C35" s="154">
        <v>22759126</v>
      </c>
      <c r="D35" s="154">
        <v>1258191</v>
      </c>
      <c r="E35" s="154">
        <v>534529</v>
      </c>
      <c r="F35" s="183">
        <v>57828</v>
      </c>
    </row>
    <row r="36" spans="1:6" ht="14.1" customHeight="1">
      <c r="A36" s="184" t="s">
        <v>5</v>
      </c>
      <c r="B36" s="96">
        <v>1303</v>
      </c>
      <c r="C36" s="96">
        <v>9212475</v>
      </c>
      <c r="D36" s="96">
        <v>479824</v>
      </c>
      <c r="E36" s="96">
        <v>302362</v>
      </c>
      <c r="F36" s="185">
        <v>18603</v>
      </c>
    </row>
    <row r="37" spans="1:6" ht="14.1" customHeight="1">
      <c r="A37" s="186" t="s">
        <v>257</v>
      </c>
      <c r="B37" s="96">
        <v>757</v>
      </c>
      <c r="C37" s="96">
        <v>2414399</v>
      </c>
      <c r="D37" s="96">
        <v>180795</v>
      </c>
      <c r="E37" s="96">
        <v>75812</v>
      </c>
      <c r="F37" s="185">
        <v>7052</v>
      </c>
    </row>
    <row r="38" spans="1:6" ht="14.1" customHeight="1">
      <c r="A38" s="184" t="s">
        <v>252</v>
      </c>
      <c r="B38" s="96">
        <v>651</v>
      </c>
      <c r="C38" s="96">
        <v>559733</v>
      </c>
      <c r="D38" s="96">
        <v>95421</v>
      </c>
      <c r="E38" s="96">
        <v>16514</v>
      </c>
      <c r="F38" s="185">
        <v>4405</v>
      </c>
    </row>
    <row r="39" spans="1:6" ht="14.1" customHeight="1">
      <c r="A39" s="184" t="s">
        <v>6</v>
      </c>
      <c r="B39" s="96">
        <v>902</v>
      </c>
      <c r="C39" s="96">
        <v>1247630</v>
      </c>
      <c r="D39" s="96">
        <v>180152</v>
      </c>
      <c r="E39" s="96">
        <v>48407</v>
      </c>
      <c r="F39" s="185">
        <v>8807</v>
      </c>
    </row>
    <row r="40" spans="1:6" ht="14.1" customHeight="1">
      <c r="A40" s="184" t="s">
        <v>7</v>
      </c>
      <c r="B40" s="96">
        <v>455</v>
      </c>
      <c r="C40" s="96">
        <v>2017236</v>
      </c>
      <c r="D40" s="96">
        <v>181927</v>
      </c>
      <c r="E40" s="96">
        <v>62003</v>
      </c>
      <c r="F40" s="185">
        <v>6360</v>
      </c>
    </row>
    <row r="41" spans="1:6" ht="14.1" customHeight="1">
      <c r="A41" s="184" t="s">
        <v>8</v>
      </c>
      <c r="B41" s="96">
        <v>2772</v>
      </c>
      <c r="C41" s="96">
        <v>15492087</v>
      </c>
      <c r="D41" s="96">
        <v>1099628</v>
      </c>
      <c r="E41" s="96">
        <v>482951</v>
      </c>
      <c r="F41" s="185">
        <v>40291</v>
      </c>
    </row>
    <row r="42" spans="1:6" ht="14.1" customHeight="1">
      <c r="A42" s="186" t="s">
        <v>260</v>
      </c>
      <c r="B42" s="96">
        <v>2223</v>
      </c>
      <c r="C42" s="96">
        <v>9905786</v>
      </c>
      <c r="D42" s="96">
        <v>650349</v>
      </c>
      <c r="E42" s="96">
        <v>290213</v>
      </c>
      <c r="F42" s="185">
        <v>25567</v>
      </c>
    </row>
    <row r="43" spans="1:6" ht="14.1" customHeight="1">
      <c r="A43" s="186" t="s">
        <v>9</v>
      </c>
      <c r="B43" s="96">
        <v>3912</v>
      </c>
      <c r="C43" s="96">
        <v>37916880</v>
      </c>
      <c r="D43" s="96">
        <v>2692189</v>
      </c>
      <c r="E43" s="96">
        <v>1375084</v>
      </c>
      <c r="F43" s="185">
        <v>89963</v>
      </c>
    </row>
    <row r="44" spans="1:6" ht="14.1" customHeight="1">
      <c r="A44" s="186" t="s">
        <v>129</v>
      </c>
      <c r="B44" s="96">
        <v>2730</v>
      </c>
      <c r="C44" s="96">
        <v>13317929</v>
      </c>
      <c r="D44" s="96">
        <v>1105688</v>
      </c>
      <c r="E44" s="96">
        <v>478901</v>
      </c>
      <c r="F44" s="185">
        <v>43495</v>
      </c>
    </row>
    <row r="45" spans="1:6" ht="14.1" customHeight="1">
      <c r="A45" s="186" t="s">
        <v>10</v>
      </c>
      <c r="B45" s="96">
        <v>1578</v>
      </c>
      <c r="C45" s="96">
        <v>3924729</v>
      </c>
      <c r="D45" s="96">
        <v>232126</v>
      </c>
      <c r="E45" s="96">
        <v>109062</v>
      </c>
      <c r="F45" s="185">
        <v>11140</v>
      </c>
    </row>
    <row r="46" spans="1:6" ht="14.1" customHeight="1">
      <c r="A46" s="186" t="s">
        <v>11</v>
      </c>
      <c r="B46" s="96">
        <v>2101</v>
      </c>
      <c r="C46" s="96">
        <v>11854310</v>
      </c>
      <c r="D46" s="96">
        <v>821496</v>
      </c>
      <c r="E46" s="96">
        <v>315312</v>
      </c>
      <c r="F46" s="185">
        <v>32387</v>
      </c>
    </row>
    <row r="47" spans="1:6" ht="14.1" customHeight="1">
      <c r="A47" s="184" t="s">
        <v>253</v>
      </c>
      <c r="B47" s="96">
        <v>1601</v>
      </c>
      <c r="C47" s="96">
        <v>7653132</v>
      </c>
      <c r="D47" s="96">
        <v>723934</v>
      </c>
      <c r="E47" s="96">
        <v>202082</v>
      </c>
      <c r="F47" s="185">
        <v>26940</v>
      </c>
    </row>
    <row r="48" spans="1:6" ht="14.1" customHeight="1">
      <c r="A48" s="184" t="s">
        <v>258</v>
      </c>
      <c r="B48" s="96">
        <v>984</v>
      </c>
      <c r="C48" s="96">
        <v>8641775</v>
      </c>
      <c r="D48" s="96">
        <v>671257</v>
      </c>
      <c r="E48" s="96">
        <v>364187</v>
      </c>
      <c r="F48" s="185">
        <v>26269</v>
      </c>
    </row>
    <row r="49" spans="1:6" ht="14.1" customHeight="1">
      <c r="A49" s="186" t="s">
        <v>255</v>
      </c>
      <c r="B49" s="96">
        <v>477</v>
      </c>
      <c r="C49" s="96">
        <v>6113269</v>
      </c>
      <c r="D49" s="96">
        <v>496180</v>
      </c>
      <c r="E49" s="96">
        <v>296588</v>
      </c>
      <c r="F49" s="185">
        <v>17745</v>
      </c>
    </row>
    <row r="50" spans="1:6" ht="14.1" customHeight="1">
      <c r="A50" s="186" t="s">
        <v>12</v>
      </c>
      <c r="B50" s="96">
        <v>916</v>
      </c>
      <c r="C50" s="96">
        <v>3089684</v>
      </c>
      <c r="D50" s="96">
        <v>330133</v>
      </c>
      <c r="E50" s="96">
        <v>163845</v>
      </c>
      <c r="F50" s="185">
        <v>10608</v>
      </c>
    </row>
    <row r="51" spans="1:6" ht="14.1" customHeight="1">
      <c r="A51" s="186" t="s">
        <v>259</v>
      </c>
      <c r="B51" s="187">
        <v>252</v>
      </c>
      <c r="C51" s="96">
        <v>1820636</v>
      </c>
      <c r="D51" s="96">
        <v>143009</v>
      </c>
      <c r="E51" s="96">
        <v>76940</v>
      </c>
      <c r="F51" s="185">
        <v>5419</v>
      </c>
    </row>
    <row r="52" spans="1:6" ht="13.5">
      <c r="A52" s="186" t="s">
        <v>130</v>
      </c>
      <c r="B52" s="96">
        <v>9</v>
      </c>
      <c r="C52" s="96">
        <v>19938</v>
      </c>
      <c r="D52" s="96">
        <v>3126</v>
      </c>
      <c r="E52" s="96">
        <v>104</v>
      </c>
      <c r="F52" s="185">
        <v>128</v>
      </c>
    </row>
    <row r="53" spans="1:6" ht="14.25" thickBot="1">
      <c r="A53" s="188" t="s">
        <v>131</v>
      </c>
      <c r="B53" s="159">
        <v>22</v>
      </c>
      <c r="C53" s="159">
        <v>5544</v>
      </c>
      <c r="D53" s="159">
        <v>1894</v>
      </c>
      <c r="E53" s="159">
        <v>52</v>
      </c>
      <c r="F53" s="189">
        <v>126</v>
      </c>
    </row>
    <row r="54" spans="1:6" ht="21" customHeight="1">
      <c r="A54" s="95" t="s">
        <v>240</v>
      </c>
      <c r="B54" s="110"/>
      <c r="C54" s="190"/>
      <c r="D54" s="75"/>
      <c r="E54" s="75"/>
      <c r="F54" s="75"/>
    </row>
    <row r="55" spans="1:6" ht="13.5">
      <c r="A55" s="283"/>
      <c r="B55" s="110"/>
      <c r="C55" s="190"/>
      <c r="D55" s="75"/>
      <c r="E55" s="75"/>
      <c r="F55" s="75"/>
    </row>
    <row r="56" spans="1:6" ht="13.15" customHeight="1">
      <c r="A56" s="95" t="s">
        <v>160</v>
      </c>
      <c r="B56" s="110"/>
      <c r="C56" s="190"/>
      <c r="D56" s="75"/>
      <c r="E56" s="75"/>
      <c r="F56" s="75"/>
    </row>
    <row r="57" spans="1:6" ht="15" customHeight="1">
      <c r="A57" s="21"/>
      <c r="B57" s="20"/>
      <c r="C57" s="22"/>
      <c r="D57" s="22"/>
      <c r="E57" s="22"/>
      <c r="F57" s="22"/>
    </row>
    <row r="58" spans="1:6" ht="15" customHeight="1">
      <c r="A58" s="21"/>
      <c r="B58" s="20"/>
      <c r="C58" s="23"/>
      <c r="D58" s="23"/>
      <c r="E58" s="23"/>
      <c r="F58" s="23"/>
    </row>
    <row r="59" spans="1:6" ht="7.5" customHeight="1">
      <c r="A59" s="21"/>
      <c r="B59" s="20"/>
      <c r="C59" s="23"/>
      <c r="D59" s="23"/>
      <c r="E59" s="23"/>
      <c r="F59" s="23"/>
    </row>
    <row r="60" spans="1:6" ht="12.75" hidden="1" customHeight="1">
      <c r="A60" s="21"/>
      <c r="B60" s="20"/>
      <c r="C60" s="23"/>
      <c r="D60" s="23"/>
      <c r="E60" s="23"/>
      <c r="F60" s="23"/>
    </row>
    <row r="61" spans="1:6" ht="15" customHeight="1">
      <c r="A61" s="21"/>
      <c r="B61" s="20"/>
      <c r="C61" s="23"/>
      <c r="D61" s="23"/>
      <c r="E61" s="23"/>
      <c r="F61" s="23"/>
    </row>
    <row r="62" spans="1:6" ht="12.75">
      <c r="A62" s="21"/>
      <c r="B62" s="20"/>
      <c r="C62" s="23"/>
      <c r="D62" s="23"/>
      <c r="E62" s="23"/>
      <c r="F62" s="23"/>
    </row>
    <row r="63" spans="1:6" ht="39" customHeight="1">
      <c r="A63" s="21"/>
      <c r="B63" s="20"/>
      <c r="C63" s="23"/>
      <c r="D63" s="23"/>
      <c r="E63" s="23"/>
      <c r="F63" s="23"/>
    </row>
    <row r="64" spans="1:6" ht="15" customHeight="1">
      <c r="A64" s="21"/>
      <c r="B64" s="20"/>
      <c r="C64" s="23"/>
      <c r="D64" s="23"/>
      <c r="E64" s="23"/>
      <c r="F64" s="23"/>
    </row>
    <row r="65" spans="1:6" ht="15" customHeight="1">
      <c r="A65" s="21"/>
      <c r="B65" s="20"/>
      <c r="C65" s="23"/>
      <c r="D65" s="23"/>
      <c r="E65" s="23"/>
      <c r="F65" s="23"/>
    </row>
    <row r="66" spans="1:6" ht="15" customHeight="1">
      <c r="A66" s="21"/>
      <c r="B66" s="20"/>
      <c r="C66" s="23"/>
      <c r="D66" s="23"/>
      <c r="E66" s="23"/>
      <c r="F66" s="23"/>
    </row>
    <row r="67" spans="1:6" ht="15" customHeight="1">
      <c r="A67" s="21"/>
      <c r="B67" s="20"/>
      <c r="C67" s="23"/>
      <c r="D67" s="23"/>
      <c r="E67" s="23"/>
      <c r="F67" s="23"/>
    </row>
    <row r="68" spans="1:6" ht="15" customHeight="1">
      <c r="A68" s="21"/>
      <c r="B68" s="20"/>
      <c r="C68" s="23"/>
      <c r="D68" s="23"/>
      <c r="E68" s="23"/>
      <c r="F68" s="23"/>
    </row>
    <row r="69" spans="1:6" ht="15" customHeight="1">
      <c r="A69" s="21"/>
      <c r="B69" s="20"/>
      <c r="C69" s="23"/>
      <c r="D69" s="23"/>
      <c r="E69" s="23"/>
      <c r="F69" s="23"/>
    </row>
    <row r="70" spans="1:6" ht="15" customHeight="1">
      <c r="C70" s="57"/>
      <c r="D70" s="57"/>
      <c r="E70" s="57"/>
      <c r="F70" s="57"/>
    </row>
    <row r="77" spans="1:6" ht="15" customHeight="1">
      <c r="C77" s="56"/>
      <c r="D77" s="56"/>
    </row>
    <row r="78" spans="1:6" ht="15" customHeight="1">
      <c r="C78" s="56"/>
      <c r="D78" s="56"/>
    </row>
    <row r="79" spans="1:6" ht="15" customHeight="1">
      <c r="C79" s="56"/>
      <c r="D79" s="56"/>
    </row>
    <row r="80" spans="1:6" ht="15" customHeight="1">
      <c r="C80" s="56"/>
      <c r="D80" s="56"/>
    </row>
    <row r="81" spans="3:4" ht="15" customHeight="1">
      <c r="C81" s="56"/>
      <c r="D81" s="56"/>
    </row>
    <row r="82" spans="3:4" ht="15" customHeight="1">
      <c r="C82" s="56"/>
      <c r="D82" s="56"/>
    </row>
    <row r="83" spans="3:4" ht="15" customHeight="1">
      <c r="C83" s="56"/>
      <c r="D83" s="56"/>
    </row>
    <row r="84" spans="3:4" ht="15" customHeight="1">
      <c r="C84" s="56"/>
      <c r="D84" s="56"/>
    </row>
    <row r="85" spans="3:4" ht="15" customHeight="1">
      <c r="C85" s="56"/>
      <c r="D85" s="56"/>
    </row>
    <row r="86" spans="3:4" ht="15" customHeight="1">
      <c r="C86" s="56"/>
      <c r="D86" s="56"/>
    </row>
    <row r="87" spans="3:4" ht="15" customHeight="1">
      <c r="C87" s="56"/>
      <c r="D87" s="56"/>
    </row>
    <row r="88" spans="3:4" ht="15" customHeight="1">
      <c r="C88" s="56"/>
      <c r="D88" s="56"/>
    </row>
    <row r="89" spans="3:4" ht="15" customHeight="1">
      <c r="C89" s="56"/>
      <c r="D89" s="56"/>
    </row>
    <row r="90" spans="3:4" ht="15" customHeight="1">
      <c r="C90" s="56"/>
      <c r="D90" s="56"/>
    </row>
    <row r="91" spans="3:4" ht="15" customHeight="1">
      <c r="C91" s="56"/>
      <c r="D91" s="56"/>
    </row>
    <row r="92" spans="3:4" ht="15" customHeight="1">
      <c r="C92" s="56"/>
      <c r="D92" s="56"/>
    </row>
    <row r="93" spans="3:4" ht="15" customHeight="1">
      <c r="C93" s="56"/>
      <c r="D93" s="56"/>
    </row>
    <row r="94" spans="3:4" ht="15" customHeight="1">
      <c r="C94" s="56"/>
      <c r="D94" s="56"/>
    </row>
    <row r="95" spans="3:4" ht="15" customHeight="1">
      <c r="D95" s="56"/>
    </row>
    <row r="98" spans="5:5" ht="15" customHeight="1">
      <c r="E98" s="40"/>
    </row>
    <row r="99" spans="5:5" ht="15" customHeight="1">
      <c r="E99" s="40"/>
    </row>
    <row r="100" spans="5:5" ht="15" customHeight="1">
      <c r="E100" s="40"/>
    </row>
    <row r="101" spans="5:5" ht="15" customHeight="1">
      <c r="E101" s="40"/>
    </row>
    <row r="102" spans="5:5" ht="15" customHeight="1">
      <c r="E102" s="40"/>
    </row>
    <row r="103" spans="5:5" ht="15" customHeight="1">
      <c r="E103" s="40"/>
    </row>
    <row r="104" spans="5:5" ht="15" customHeight="1">
      <c r="E104" s="40"/>
    </row>
    <row r="105" spans="5:5" ht="15" customHeight="1">
      <c r="E105" s="40"/>
    </row>
    <row r="106" spans="5:5" ht="15" customHeight="1">
      <c r="E106" s="40"/>
    </row>
    <row r="107" spans="5:5" ht="15" customHeight="1">
      <c r="E107" s="40"/>
    </row>
    <row r="108" spans="5:5" ht="15" customHeight="1">
      <c r="E108" s="40"/>
    </row>
    <row r="109" spans="5:5" ht="15" customHeight="1">
      <c r="E109" s="40"/>
    </row>
    <row r="110" spans="5:5" ht="15" customHeight="1">
      <c r="E110" s="40"/>
    </row>
    <row r="111" spans="5:5" ht="15" customHeight="1">
      <c r="E111" s="40"/>
    </row>
    <row r="112" spans="5:5" ht="15" customHeight="1">
      <c r="E112" s="40"/>
    </row>
    <row r="113" spans="5:5" ht="15" customHeight="1">
      <c r="E113" s="40"/>
    </row>
    <row r="114" spans="5:5" ht="15" customHeight="1">
      <c r="E114" s="40"/>
    </row>
    <row r="115" spans="5:5" ht="15" customHeight="1">
      <c r="E115" s="40"/>
    </row>
  </sheetData>
  <mergeCells count="6">
    <mergeCell ref="A31:F31"/>
    <mergeCell ref="A29:F29"/>
    <mergeCell ref="A1:F1"/>
    <mergeCell ref="A3:F3"/>
    <mergeCell ref="A33:A34"/>
    <mergeCell ref="A5:A6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11">
    <pageSetUpPr fitToPage="1"/>
  </sheetPr>
  <dimension ref="A1:M25"/>
  <sheetViews>
    <sheetView showGridLines="0" zoomScaleNormal="100" zoomScaleSheetLayoutView="75" workbookViewId="0">
      <selection activeCell="K17" sqref="K17"/>
    </sheetView>
  </sheetViews>
  <sheetFormatPr baseColWidth="10" defaultColWidth="11.42578125" defaultRowHeight="12.75"/>
  <cols>
    <col min="1" max="1" width="85" style="35" customWidth="1"/>
    <col min="2" max="7" width="16.42578125" style="41" customWidth="1"/>
    <col min="8" max="8" width="4.7109375" style="35" customWidth="1"/>
    <col min="9" max="16384" width="11.42578125" style="35"/>
  </cols>
  <sheetData>
    <row r="1" spans="1:11" s="13" customFormat="1" ht="18" customHeight="1">
      <c r="A1" s="383" t="s">
        <v>128</v>
      </c>
      <c r="B1" s="383"/>
      <c r="C1" s="383"/>
      <c r="D1" s="383"/>
      <c r="E1" s="383"/>
      <c r="F1" s="383"/>
      <c r="G1" s="383"/>
    </row>
    <row r="2" spans="1:11" ht="12.75" customHeight="1">
      <c r="A2" s="80"/>
      <c r="B2" s="81"/>
      <c r="C2" s="81"/>
      <c r="D2" s="81"/>
      <c r="E2" s="81"/>
      <c r="F2" s="81"/>
      <c r="G2" s="81"/>
    </row>
    <row r="3" spans="1:11" ht="15" customHeight="1">
      <c r="A3" s="402" t="s">
        <v>220</v>
      </c>
      <c r="B3" s="402"/>
      <c r="C3" s="402"/>
      <c r="D3" s="402"/>
      <c r="E3" s="402"/>
      <c r="F3" s="402"/>
      <c r="G3" s="402"/>
      <c r="H3" s="26"/>
      <c r="I3" s="26"/>
      <c r="J3" s="43"/>
    </row>
    <row r="4" spans="1:11" ht="12.75" customHeight="1" thickBot="1">
      <c r="A4" s="69"/>
      <c r="B4" s="69"/>
      <c r="C4" s="69"/>
      <c r="D4" s="69"/>
      <c r="E4" s="69"/>
      <c r="F4" s="69"/>
      <c r="G4" s="139"/>
      <c r="H4" s="43"/>
      <c r="I4" s="43"/>
      <c r="J4" s="43"/>
    </row>
    <row r="5" spans="1:11" ht="30.75" customHeight="1">
      <c r="A5" s="406" t="s">
        <v>49</v>
      </c>
      <c r="B5" s="419">
        <v>2024</v>
      </c>
      <c r="C5" s="419"/>
      <c r="D5" s="420"/>
      <c r="E5" s="419">
        <v>2025</v>
      </c>
      <c r="F5" s="419"/>
      <c r="G5" s="420"/>
    </row>
    <row r="6" spans="1:11" ht="37.5" customHeight="1" thickBot="1">
      <c r="A6" s="407"/>
      <c r="B6" s="165" t="s">
        <v>19</v>
      </c>
      <c r="C6" s="195" t="s">
        <v>20</v>
      </c>
      <c r="D6" s="195" t="s">
        <v>21</v>
      </c>
      <c r="E6" s="165" t="s">
        <v>19</v>
      </c>
      <c r="F6" s="195" t="s">
        <v>20</v>
      </c>
      <c r="G6" s="196" t="s">
        <v>21</v>
      </c>
      <c r="H6" s="41"/>
    </row>
    <row r="7" spans="1:11" ht="18.75" customHeight="1">
      <c r="A7" s="197" t="s">
        <v>60</v>
      </c>
      <c r="B7" s="198">
        <v>104.6155</v>
      </c>
      <c r="C7" s="198">
        <v>104.80133333333333</v>
      </c>
      <c r="D7" s="198">
        <v>104.70841666666666</v>
      </c>
      <c r="E7" s="198">
        <v>103.94266666666668</v>
      </c>
      <c r="F7" s="198">
        <v>107.84516666666667</v>
      </c>
      <c r="G7" s="199">
        <v>105.89391666666668</v>
      </c>
      <c r="I7" s="58"/>
      <c r="J7" s="58"/>
      <c r="K7" s="58"/>
    </row>
    <row r="8" spans="1:11" ht="12.75" customHeight="1">
      <c r="A8" s="200" t="s">
        <v>61</v>
      </c>
      <c r="B8" s="201">
        <v>82.996499999999997</v>
      </c>
      <c r="C8" s="201">
        <v>89.904333333333341</v>
      </c>
      <c r="D8" s="201">
        <v>86.450416666666669</v>
      </c>
      <c r="E8" s="201">
        <v>85.922000000000011</v>
      </c>
      <c r="F8" s="201">
        <v>94.320999999999984</v>
      </c>
      <c r="G8" s="202">
        <v>90.121499999999997</v>
      </c>
      <c r="I8" s="58"/>
      <c r="J8" s="58"/>
      <c r="K8" s="58"/>
    </row>
    <row r="9" spans="1:11" ht="12.75" customHeight="1">
      <c r="A9" s="200" t="s">
        <v>62</v>
      </c>
      <c r="B9" s="201">
        <v>76.497</v>
      </c>
      <c r="C9" s="201">
        <v>86.305333333333337</v>
      </c>
      <c r="D9" s="201">
        <v>81.401166666666668</v>
      </c>
      <c r="E9" s="201">
        <v>75.631166666666672</v>
      </c>
      <c r="F9" s="201">
        <v>87.640499999999989</v>
      </c>
      <c r="G9" s="202">
        <v>81.635833333333323</v>
      </c>
      <c r="I9" s="58"/>
      <c r="J9" s="58"/>
      <c r="K9" s="58"/>
    </row>
    <row r="10" spans="1:11" ht="12.75" customHeight="1">
      <c r="A10" s="200" t="s">
        <v>63</v>
      </c>
      <c r="B10" s="201">
        <v>58.707166666666673</v>
      </c>
      <c r="C10" s="201">
        <v>79.443500000000014</v>
      </c>
      <c r="D10" s="201">
        <v>69.075333333333347</v>
      </c>
      <c r="E10" s="201">
        <v>68.594666666666669</v>
      </c>
      <c r="F10" s="201">
        <v>73.528833333333338</v>
      </c>
      <c r="G10" s="202">
        <v>71.061750000000004</v>
      </c>
      <c r="I10" s="58"/>
      <c r="J10" s="58"/>
      <c r="K10" s="58"/>
    </row>
    <row r="11" spans="1:11" ht="12.75" customHeight="1">
      <c r="A11" s="200" t="s">
        <v>46</v>
      </c>
      <c r="B11" s="201">
        <v>114.13066666666667</v>
      </c>
      <c r="C11" s="201">
        <v>103.29533333333332</v>
      </c>
      <c r="D11" s="201">
        <v>108.71300000000001</v>
      </c>
      <c r="E11" s="201">
        <v>112.27483333333335</v>
      </c>
      <c r="F11" s="201">
        <v>107.02933333333333</v>
      </c>
      <c r="G11" s="202">
        <v>109.65208333333334</v>
      </c>
      <c r="I11" s="58"/>
      <c r="J11" s="58"/>
      <c r="K11" s="58"/>
    </row>
    <row r="12" spans="1:11" ht="12.75" customHeight="1">
      <c r="A12" s="200" t="s">
        <v>64</v>
      </c>
      <c r="B12" s="201">
        <v>87.012</v>
      </c>
      <c r="C12" s="201">
        <v>87.001166666666677</v>
      </c>
      <c r="D12" s="201">
        <v>87.006583333333325</v>
      </c>
      <c r="E12" s="201">
        <v>90.799500000000009</v>
      </c>
      <c r="F12" s="201">
        <v>89.219833333333327</v>
      </c>
      <c r="G12" s="202">
        <v>90.009666666666675</v>
      </c>
      <c r="I12" s="58"/>
      <c r="J12" s="58"/>
      <c r="K12" s="58"/>
    </row>
    <row r="13" spans="1:11" ht="12.75" customHeight="1">
      <c r="A13" s="200" t="s">
        <v>65</v>
      </c>
      <c r="B13" s="201">
        <v>104.99183333333333</v>
      </c>
      <c r="C13" s="201">
        <v>105.57433333333334</v>
      </c>
      <c r="D13" s="201">
        <v>105.28308333333332</v>
      </c>
      <c r="E13" s="201">
        <v>108.28366666666666</v>
      </c>
      <c r="F13" s="201">
        <v>107.81250000000001</v>
      </c>
      <c r="G13" s="202">
        <v>108.04808333333334</v>
      </c>
      <c r="I13" s="58"/>
      <c r="J13" s="58"/>
      <c r="K13" s="58"/>
    </row>
    <row r="14" spans="1:11" ht="12.75" customHeight="1">
      <c r="A14" s="203" t="s">
        <v>47</v>
      </c>
      <c r="B14" s="201">
        <v>99.449833333333331</v>
      </c>
      <c r="C14" s="201">
        <v>100.41716666666666</v>
      </c>
      <c r="D14" s="201">
        <v>99.933499999999995</v>
      </c>
      <c r="E14" s="201">
        <v>100.57800000000002</v>
      </c>
      <c r="F14" s="201">
        <v>102.24916666666667</v>
      </c>
      <c r="G14" s="202">
        <v>101.41358333333335</v>
      </c>
      <c r="I14" s="58"/>
      <c r="J14" s="58"/>
      <c r="K14" s="58"/>
    </row>
    <row r="15" spans="1:11" ht="12.75" customHeight="1">
      <c r="A15" s="200" t="s">
        <v>66</v>
      </c>
      <c r="B15" s="201">
        <v>95.216666666666654</v>
      </c>
      <c r="C15" s="201">
        <v>100.32000000000001</v>
      </c>
      <c r="D15" s="201">
        <v>97.768333333333331</v>
      </c>
      <c r="E15" s="201">
        <v>96.607166666666672</v>
      </c>
      <c r="F15" s="201">
        <v>103.36283333333334</v>
      </c>
      <c r="G15" s="202">
        <v>99.985000000000014</v>
      </c>
      <c r="I15" s="58"/>
      <c r="J15" s="58"/>
      <c r="K15" s="58"/>
    </row>
    <row r="16" spans="1:11" ht="12.75" customHeight="1">
      <c r="A16" s="204"/>
      <c r="B16" s="201"/>
      <c r="C16" s="201"/>
      <c r="D16" s="201"/>
      <c r="E16" s="205"/>
      <c r="F16" s="205"/>
      <c r="G16" s="202"/>
      <c r="I16" s="58"/>
      <c r="J16" s="58"/>
    </row>
    <row r="17" spans="1:13" ht="12.75" customHeight="1">
      <c r="A17" s="206" t="s">
        <v>52</v>
      </c>
      <c r="B17" s="207">
        <v>96.969499999999996</v>
      </c>
      <c r="C17" s="207">
        <v>99.190666666666672</v>
      </c>
      <c r="D17" s="207">
        <v>98.08008333333332</v>
      </c>
      <c r="E17" s="364">
        <v>98.11</v>
      </c>
      <c r="F17" s="364">
        <v>101.3</v>
      </c>
      <c r="G17" s="365">
        <v>99.75</v>
      </c>
      <c r="I17" s="58"/>
      <c r="J17" s="58"/>
      <c r="K17" s="58"/>
      <c r="L17" s="58"/>
      <c r="M17" s="58"/>
    </row>
    <row r="18" spans="1:13" ht="12.75" customHeight="1">
      <c r="A18" s="206"/>
      <c r="B18" s="207"/>
      <c r="C18" s="207"/>
      <c r="D18" s="201"/>
      <c r="E18" s="209"/>
      <c r="F18" s="209"/>
      <c r="G18" s="210"/>
      <c r="I18" s="58"/>
      <c r="J18" s="58"/>
    </row>
    <row r="19" spans="1:13" ht="12.75" customHeight="1">
      <c r="A19" s="211"/>
      <c r="B19" s="201"/>
      <c r="C19" s="201"/>
      <c r="D19" s="201"/>
      <c r="E19" s="205"/>
      <c r="F19" s="205"/>
      <c r="G19" s="210"/>
      <c r="I19" s="58"/>
      <c r="J19" s="58"/>
    </row>
    <row r="20" spans="1:13" ht="12.75" customHeight="1">
      <c r="A20" s="212" t="s">
        <v>53</v>
      </c>
      <c r="B20" s="207">
        <v>96.105833333333337</v>
      </c>
      <c r="C20" s="207">
        <v>102.63833333333334</v>
      </c>
      <c r="D20" s="207">
        <v>99.37208333333335</v>
      </c>
      <c r="E20" s="207">
        <v>95.258166666666668</v>
      </c>
      <c r="F20" s="207">
        <v>107.24233333333332</v>
      </c>
      <c r="G20" s="208">
        <v>101.25</v>
      </c>
      <c r="I20" s="58"/>
      <c r="J20" s="58"/>
      <c r="K20" s="58"/>
    </row>
    <row r="21" spans="1:13" ht="12.75" customHeight="1">
      <c r="A21" s="213"/>
      <c r="B21" s="207"/>
      <c r="C21" s="207"/>
      <c r="D21" s="201"/>
      <c r="E21" s="207"/>
      <c r="F21" s="207"/>
      <c r="G21" s="202"/>
      <c r="I21" s="58"/>
      <c r="J21" s="58"/>
    </row>
    <row r="22" spans="1:13" ht="12.75" customHeight="1" thickBot="1">
      <c r="A22" s="214" t="s">
        <v>54</v>
      </c>
      <c r="B22" s="215">
        <v>103.39366666666666</v>
      </c>
      <c r="C22" s="215">
        <v>99.344999999999985</v>
      </c>
      <c r="D22" s="215">
        <v>101.36933333333332</v>
      </c>
      <c r="E22" s="362">
        <v>103.7</v>
      </c>
      <c r="F22" s="362">
        <v>101.6</v>
      </c>
      <c r="G22" s="363">
        <v>102.65</v>
      </c>
      <c r="I22" s="58"/>
      <c r="J22" s="58"/>
    </row>
    <row r="23" spans="1:13" ht="12.75" customHeight="1">
      <c r="A23" s="94" t="s">
        <v>22</v>
      </c>
      <c r="B23" s="217"/>
      <c r="C23" s="217"/>
      <c r="D23" s="217"/>
      <c r="E23" s="217"/>
      <c r="F23" s="217"/>
      <c r="G23" s="217"/>
      <c r="I23" s="58"/>
      <c r="J23" s="58"/>
    </row>
    <row r="24" spans="1:13" ht="12.75" customHeight="1">
      <c r="A24" s="95" t="s">
        <v>50</v>
      </c>
      <c r="B24" s="109"/>
      <c r="C24" s="218"/>
      <c r="D24" s="219"/>
      <c r="E24" s="109"/>
      <c r="F24" s="109"/>
      <c r="G24" s="219"/>
      <c r="I24" s="58"/>
      <c r="J24" s="58"/>
    </row>
    <row r="25" spans="1:13" ht="16.5">
      <c r="A25" s="72"/>
      <c r="B25" s="65"/>
      <c r="C25" s="65"/>
      <c r="D25" s="65"/>
      <c r="E25" s="65"/>
      <c r="F25" s="65"/>
      <c r="G25" s="65"/>
    </row>
  </sheetData>
  <mergeCells count="5">
    <mergeCell ref="A1:G1"/>
    <mergeCell ref="B5:D5"/>
    <mergeCell ref="E5:G5"/>
    <mergeCell ref="A5:A6"/>
    <mergeCell ref="A3:G3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5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52">
    <pageSetUpPr fitToPage="1"/>
  </sheetPr>
  <dimension ref="A1:J25"/>
  <sheetViews>
    <sheetView showGridLines="0" zoomScaleNormal="100" zoomScaleSheetLayoutView="115" workbookViewId="0">
      <selection activeCell="H32" sqref="H32"/>
    </sheetView>
  </sheetViews>
  <sheetFormatPr baseColWidth="10" defaultColWidth="11.42578125" defaultRowHeight="12.75"/>
  <cols>
    <col min="1" max="1" width="50.28515625" style="6" customWidth="1"/>
    <col min="2" max="4" width="24.7109375" style="4" customWidth="1"/>
    <col min="5" max="7" width="14.7109375" style="4" customWidth="1"/>
    <col min="8" max="16384" width="11.42578125" style="6"/>
  </cols>
  <sheetData>
    <row r="1" spans="1:10" s="13" customFormat="1" ht="18" customHeight="1">
      <c r="A1" s="383" t="s">
        <v>128</v>
      </c>
      <c r="B1" s="383"/>
      <c r="C1" s="383"/>
      <c r="D1" s="383"/>
      <c r="E1" s="17"/>
      <c r="F1" s="17"/>
      <c r="G1" s="17"/>
    </row>
    <row r="2" spans="1:10" ht="12.75" customHeight="1">
      <c r="A2" s="80"/>
      <c r="B2" s="81"/>
      <c r="C2" s="81"/>
      <c r="D2" s="81"/>
      <c r="E2" s="5"/>
      <c r="F2" s="5"/>
      <c r="G2" s="5"/>
    </row>
    <row r="3" spans="1:10" ht="15" customHeight="1">
      <c r="A3" s="402" t="s">
        <v>149</v>
      </c>
      <c r="B3" s="402"/>
      <c r="C3" s="402"/>
      <c r="D3" s="402"/>
      <c r="E3" s="26"/>
      <c r="F3" s="26"/>
      <c r="G3" s="26"/>
      <c r="H3" s="26"/>
      <c r="I3" s="26"/>
      <c r="J3" s="8"/>
    </row>
    <row r="4" spans="1:10" s="3" customFormat="1" ht="15" customHeight="1">
      <c r="A4" s="402" t="s">
        <v>221</v>
      </c>
      <c r="B4" s="402"/>
      <c r="C4" s="402"/>
      <c r="D4" s="402"/>
      <c r="E4" s="14"/>
      <c r="F4" s="14"/>
      <c r="G4" s="14"/>
    </row>
    <row r="5" spans="1:10" ht="12.75" customHeight="1" thickBot="1">
      <c r="A5" s="69"/>
      <c r="B5" s="69"/>
      <c r="C5" s="69"/>
      <c r="D5" s="69"/>
      <c r="E5" s="14"/>
      <c r="F5" s="14"/>
      <c r="G5" s="10"/>
      <c r="H5" s="8"/>
      <c r="I5" s="8"/>
      <c r="J5" s="8"/>
    </row>
    <row r="6" spans="1:10" ht="25.5" customHeight="1">
      <c r="A6" s="406" t="s">
        <v>49</v>
      </c>
      <c r="B6" s="408" t="s">
        <v>241</v>
      </c>
      <c r="C6" s="408"/>
      <c r="D6" s="409"/>
      <c r="E6" s="6"/>
      <c r="F6" s="6"/>
      <c r="G6" s="6"/>
    </row>
    <row r="7" spans="1:10" ht="28.5" customHeight="1" thickBot="1">
      <c r="A7" s="407"/>
      <c r="B7" s="165" t="s">
        <v>19</v>
      </c>
      <c r="C7" s="195" t="s">
        <v>20</v>
      </c>
      <c r="D7" s="196" t="s">
        <v>21</v>
      </c>
      <c r="F7" s="6"/>
      <c r="G7" s="6"/>
    </row>
    <row r="8" spans="1:10" ht="27">
      <c r="A8" s="220" t="s">
        <v>60</v>
      </c>
      <c r="B8" s="198">
        <f>('6.7.1'!E7-'6.7.1'!B7)*100/'6.7.1'!B7</f>
        <v>-0.64314880044860989</v>
      </c>
      <c r="C8" s="198">
        <f>('6.7.1'!F7-'6.7.1'!C7)*100/'6.7.1'!C7</f>
        <v>2.9043841681403597</v>
      </c>
      <c r="D8" s="199">
        <f>('6.7.1'!G7-'6.7.1'!D7)*100/'6.7.1'!D7</f>
        <v>1.1321916974200759</v>
      </c>
      <c r="E8" s="6"/>
      <c r="F8" s="6"/>
      <c r="G8" s="6"/>
    </row>
    <row r="9" spans="1:10" ht="27">
      <c r="A9" s="200" t="s">
        <v>61</v>
      </c>
      <c r="B9" s="201">
        <f>('6.7.1'!E8-'6.7.1'!B8)*100/'6.7.1'!B8</f>
        <v>3.5248474333255184</v>
      </c>
      <c r="C9" s="201">
        <f>('6.7.1'!F8-'6.7.1'!C8)*100/'6.7.1'!C8</f>
        <v>4.9126293504576823</v>
      </c>
      <c r="D9" s="202">
        <f>('6.7.1'!G8-'6.7.1'!D8)*100/'6.7.1'!D8</f>
        <v>4.2464611217412624</v>
      </c>
      <c r="E9" s="6"/>
      <c r="F9" s="6"/>
      <c r="G9" s="6"/>
    </row>
    <row r="10" spans="1:10" ht="13.5">
      <c r="A10" s="200" t="s">
        <v>62</v>
      </c>
      <c r="B10" s="201">
        <f>('6.7.1'!E9-'6.7.1'!B9)*100/'6.7.1'!B9</f>
        <v>-1.131852665246124</v>
      </c>
      <c r="C10" s="201">
        <f>('6.7.1'!F9-'6.7.1'!C9)*100/'6.7.1'!C9</f>
        <v>1.5470268349580385</v>
      </c>
      <c r="D10" s="202">
        <f>('6.7.1'!G9-'6.7.1'!D9)*100/'6.7.1'!D9</f>
        <v>0.28828415645146982</v>
      </c>
      <c r="E10" s="6"/>
      <c r="F10" s="6"/>
      <c r="G10" s="6"/>
    </row>
    <row r="11" spans="1:10" ht="13.5">
      <c r="A11" s="200" t="s">
        <v>63</v>
      </c>
      <c r="B11" s="201">
        <f>('6.7.1'!E10-'6.7.1'!B10)*100/'6.7.1'!B10</f>
        <v>16.842066414378699</v>
      </c>
      <c r="C11" s="201">
        <f>('6.7.1'!F10-'6.7.1'!C10)*100/'6.7.1'!C10</f>
        <v>-7.4451234734958494</v>
      </c>
      <c r="D11" s="202">
        <f>('6.7.1'!G10-'6.7.1'!D10)*100/'6.7.1'!D10</f>
        <v>2.875725053805974</v>
      </c>
      <c r="E11" s="6"/>
      <c r="F11" s="6"/>
      <c r="G11" s="6"/>
    </row>
    <row r="12" spans="1:10" ht="18" customHeight="1">
      <c r="A12" s="200" t="s">
        <v>46</v>
      </c>
      <c r="B12" s="201">
        <f>('6.7.1'!E11-'6.7.1'!B11)*100/'6.7.1'!B11</f>
        <v>-1.6260601883221475</v>
      </c>
      <c r="C12" s="201">
        <f>('6.7.1'!F11-'6.7.1'!C11)*100/'6.7.1'!C11</f>
        <v>3.6148777292294678</v>
      </c>
      <c r="D12" s="202">
        <f>('6.7.1'!G11-'6.7.1'!D11)*100/'6.7.1'!D11</f>
        <v>0.86381880118599341</v>
      </c>
      <c r="E12" s="6"/>
      <c r="F12" s="6"/>
      <c r="G12" s="6"/>
    </row>
    <row r="13" spans="1:10" ht="27">
      <c r="A13" s="200" t="s">
        <v>64</v>
      </c>
      <c r="B13" s="201">
        <f>('6.7.1'!E12-'6.7.1'!B12)*100/'6.7.1'!B12</f>
        <v>4.3528478830506234</v>
      </c>
      <c r="C13" s="201">
        <f>('6.7.1'!F12-'6.7.1'!C12)*100/'6.7.1'!C12</f>
        <v>2.5501573733685365</v>
      </c>
      <c r="D13" s="202">
        <f>('6.7.1'!G12-'6.7.1'!D12)*100/'6.7.1'!D12</f>
        <v>3.451558742202478</v>
      </c>
      <c r="E13" s="6"/>
      <c r="F13" s="6"/>
      <c r="G13" s="6"/>
    </row>
    <row r="14" spans="1:10" ht="27">
      <c r="A14" s="200" t="s">
        <v>65</v>
      </c>
      <c r="B14" s="201">
        <f>('6.7.1'!E13-'6.7.1'!B13)*100/'6.7.1'!B13</f>
        <v>3.1353232235523043</v>
      </c>
      <c r="C14" s="201">
        <f>('6.7.1'!F13-'6.7.1'!C13)*100/'6.7.1'!C13</f>
        <v>2.1199912857607481</v>
      </c>
      <c r="D14" s="202">
        <f>('6.7.1'!G13-'6.7.1'!D13)*100/'6.7.1'!D13</f>
        <v>2.6262528722167442</v>
      </c>
      <c r="E14" s="6"/>
      <c r="F14" s="6"/>
      <c r="G14" s="6"/>
    </row>
    <row r="15" spans="1:10" ht="13.5">
      <c r="A15" s="203" t="s">
        <v>47</v>
      </c>
      <c r="B15" s="201">
        <f>('6.7.1'!E14-'6.7.1'!B14)*100/'6.7.1'!B14</f>
        <v>1.134407800247716</v>
      </c>
      <c r="C15" s="201">
        <f>('6.7.1'!F14-'6.7.1'!C14)*100/'6.7.1'!C14</f>
        <v>1.8243892561530894</v>
      </c>
      <c r="D15" s="202">
        <f>('6.7.1'!G14-'6.7.1'!D14)*100/'6.7.1'!D14</f>
        <v>1.4810682437154252</v>
      </c>
      <c r="E15" s="6"/>
      <c r="F15" s="6"/>
      <c r="G15" s="6"/>
    </row>
    <row r="16" spans="1:10" ht="13.5">
      <c r="A16" s="200" t="s">
        <v>66</v>
      </c>
      <c r="B16" s="201">
        <f>('6.7.1'!E15-'6.7.1'!B15)*100/'6.7.1'!B15</f>
        <v>1.4603535795554181</v>
      </c>
      <c r="C16" s="201">
        <f>('6.7.1'!F15-'6.7.1'!C15)*100/'6.7.1'!C15</f>
        <v>3.0331273258904843</v>
      </c>
      <c r="D16" s="202">
        <f>('6.7.1'!G15-'6.7.1'!D15)*100/'6.7.1'!D15</f>
        <v>2.2672644516800085</v>
      </c>
      <c r="E16" s="6"/>
      <c r="F16" s="6"/>
      <c r="G16" s="6"/>
    </row>
    <row r="17" spans="1:7" ht="12.75" customHeight="1">
      <c r="A17" s="221"/>
      <c r="B17" s="201"/>
      <c r="C17" s="201"/>
      <c r="D17" s="202"/>
      <c r="E17" s="6"/>
      <c r="F17" s="6"/>
      <c r="G17" s="6"/>
    </row>
    <row r="18" spans="1:7" ht="12.75" customHeight="1">
      <c r="A18" s="206" t="s">
        <v>52</v>
      </c>
      <c r="B18" s="207">
        <f>('6.7.1'!E17-'6.7.1'!B17)*100/'6.7.1'!B17</f>
        <v>1.1761430140405003</v>
      </c>
      <c r="C18" s="207">
        <f>('6.7.1'!F17-'6.7.1'!C17)*100/'6.7.1'!C17</f>
        <v>2.1265441641014524</v>
      </c>
      <c r="D18" s="208">
        <f>('6.7.1'!G17-'6.7.1'!D17)*100/'6.7.1'!D17</f>
        <v>1.7026052689936337</v>
      </c>
      <c r="E18" s="6"/>
      <c r="F18" s="6"/>
      <c r="G18" s="6"/>
    </row>
    <row r="19" spans="1:7" ht="12.75" customHeight="1">
      <c r="A19" s="206"/>
      <c r="B19" s="201"/>
      <c r="C19" s="207"/>
      <c r="D19" s="202"/>
      <c r="E19" s="6"/>
      <c r="F19" s="6"/>
      <c r="G19" s="6"/>
    </row>
    <row r="20" spans="1:7" ht="12.75" customHeight="1">
      <c r="A20" s="211"/>
      <c r="B20" s="201"/>
      <c r="C20" s="201"/>
      <c r="D20" s="202"/>
      <c r="E20" s="6"/>
      <c r="F20" s="6"/>
      <c r="G20" s="6"/>
    </row>
    <row r="21" spans="1:7" ht="12.75" customHeight="1">
      <c r="A21" s="212" t="s">
        <v>53</v>
      </c>
      <c r="B21" s="207">
        <f>('6.7.1'!E20-'6.7.1'!B20)*100/'6.7.1'!B20</f>
        <v>-0.88201375220026756</v>
      </c>
      <c r="C21" s="207">
        <f>('6.7.1'!F20-'6.7.1'!C20)*100/'6.7.1'!C20</f>
        <v>4.4856535082733728</v>
      </c>
      <c r="D21" s="208">
        <f>('6.7.1'!G20-'6.7.1'!D20)*100/'6.7.1'!D20</f>
        <v>1.8897829286393977</v>
      </c>
      <c r="E21" s="6"/>
      <c r="F21" s="6"/>
      <c r="G21" s="6"/>
    </row>
    <row r="22" spans="1:7" ht="12.75" customHeight="1">
      <c r="A22" s="213"/>
      <c r="B22" s="201"/>
      <c r="C22" s="207"/>
      <c r="D22" s="202"/>
      <c r="E22" s="6"/>
      <c r="F22" s="6"/>
      <c r="G22" s="6"/>
    </row>
    <row r="23" spans="1:7" ht="12.75" customHeight="1" thickBot="1">
      <c r="A23" s="214" t="s">
        <v>54</v>
      </c>
      <c r="B23" s="215">
        <f>('6.7.1'!E22-'6.7.1'!B22)*100/'6.7.1'!B22</f>
        <v>0.29627862441607494</v>
      </c>
      <c r="C23" s="215">
        <f>('6.7.1'!F22-'6.7.1'!C22)*100/'6.7.1'!C22</f>
        <v>2.2698676329961347</v>
      </c>
      <c r="D23" s="216">
        <f>('6.7.1'!G22-'6.7.1'!D22)*100/'6.7.1'!D22</f>
        <v>1.2633669617373007</v>
      </c>
      <c r="E23" s="6"/>
      <c r="F23" s="6"/>
      <c r="G23" s="6"/>
    </row>
    <row r="24" spans="1:7" ht="22.5" customHeight="1">
      <c r="A24" s="94" t="s">
        <v>22</v>
      </c>
      <c r="B24" s="217"/>
      <c r="C24" s="217"/>
      <c r="D24" s="217"/>
      <c r="E24" s="11"/>
      <c r="F24" s="11"/>
      <c r="G24" s="11"/>
    </row>
    <row r="25" spans="1:7" ht="12.75" customHeight="1">
      <c r="A25" s="95" t="s">
        <v>50</v>
      </c>
      <c r="B25" s="109"/>
      <c r="C25" s="219"/>
      <c r="D25" s="219"/>
      <c r="E25" s="1"/>
      <c r="F25" s="1"/>
      <c r="G25" s="12"/>
    </row>
  </sheetData>
  <mergeCells count="5">
    <mergeCell ref="A1:D1"/>
    <mergeCell ref="A3:D3"/>
    <mergeCell ref="A4:D4"/>
    <mergeCell ref="A6:A7"/>
    <mergeCell ref="B6:D6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11">
    <pageSetUpPr fitToPage="1"/>
  </sheetPr>
  <dimension ref="A1:K31"/>
  <sheetViews>
    <sheetView showGridLines="0" zoomScaleNormal="100" zoomScaleSheetLayoutView="85" workbookViewId="0">
      <selection activeCell="A7" sqref="A7:XFD15"/>
    </sheetView>
  </sheetViews>
  <sheetFormatPr baseColWidth="10" defaultColWidth="11.42578125" defaultRowHeight="12.75"/>
  <cols>
    <col min="1" max="1" width="75" style="6" customWidth="1"/>
    <col min="2" max="6" width="14.7109375" style="6" customWidth="1"/>
    <col min="7" max="7" width="16.28515625" style="6" customWidth="1"/>
    <col min="8" max="8" width="8.42578125" style="6" customWidth="1"/>
    <col min="9" max="16384" width="11.42578125" style="6"/>
  </cols>
  <sheetData>
    <row r="1" spans="1:11" s="13" customFormat="1" ht="18" customHeight="1">
      <c r="A1" s="421" t="s">
        <v>128</v>
      </c>
      <c r="B1" s="421"/>
      <c r="C1" s="421"/>
      <c r="D1" s="421"/>
      <c r="E1" s="421"/>
      <c r="F1" s="421"/>
      <c r="G1" s="421"/>
    </row>
    <row r="2" spans="1:11" ht="12.75" customHeight="1">
      <c r="A2" s="222"/>
      <c r="B2" s="223"/>
      <c r="C2" s="223"/>
      <c r="D2" s="223"/>
      <c r="E2" s="223"/>
      <c r="F2" s="223"/>
      <c r="G2" s="223"/>
    </row>
    <row r="3" spans="1:11" ht="15" customHeight="1">
      <c r="A3" s="402" t="s">
        <v>222</v>
      </c>
      <c r="B3" s="402"/>
      <c r="C3" s="402"/>
      <c r="D3" s="402"/>
      <c r="E3" s="402"/>
      <c r="F3" s="402"/>
      <c r="G3" s="402"/>
      <c r="H3" s="26"/>
      <c r="I3" s="26"/>
      <c r="J3" s="8"/>
    </row>
    <row r="4" spans="1:11" ht="12.75" customHeight="1" thickBot="1">
      <c r="A4" s="69"/>
      <c r="B4" s="69"/>
      <c r="C4" s="69"/>
      <c r="D4" s="69"/>
      <c r="E4" s="69"/>
      <c r="F4" s="69"/>
      <c r="G4" s="139"/>
      <c r="H4" s="78"/>
      <c r="I4" s="8"/>
      <c r="J4" s="8"/>
    </row>
    <row r="5" spans="1:11" ht="27" customHeight="1">
      <c r="A5" s="406" t="s">
        <v>49</v>
      </c>
      <c r="B5" s="419">
        <v>2024</v>
      </c>
      <c r="C5" s="419"/>
      <c r="D5" s="420"/>
      <c r="E5" s="419">
        <v>2025</v>
      </c>
      <c r="F5" s="419"/>
      <c r="G5" s="420"/>
      <c r="H5" s="72"/>
    </row>
    <row r="6" spans="1:11" ht="29.25" customHeight="1" thickBot="1">
      <c r="A6" s="407"/>
      <c r="B6" s="165" t="s">
        <v>19</v>
      </c>
      <c r="C6" s="195" t="s">
        <v>20</v>
      </c>
      <c r="D6" s="196" t="s">
        <v>21</v>
      </c>
      <c r="E6" s="165" t="s">
        <v>19</v>
      </c>
      <c r="F6" s="195" t="s">
        <v>20</v>
      </c>
      <c r="G6" s="196" t="s">
        <v>21</v>
      </c>
      <c r="H6" s="79"/>
    </row>
    <row r="7" spans="1:11" ht="24" customHeight="1">
      <c r="A7" s="366" t="s">
        <v>60</v>
      </c>
      <c r="B7" s="198">
        <v>126.44600000000001</v>
      </c>
      <c r="C7" s="198">
        <v>129.34850000000003</v>
      </c>
      <c r="D7" s="199">
        <v>127.89725000000003</v>
      </c>
      <c r="E7" s="198">
        <v>132.00833333333335</v>
      </c>
      <c r="F7" s="198">
        <v>133.15099999999998</v>
      </c>
      <c r="G7" s="199">
        <v>132.57966666666701</v>
      </c>
      <c r="H7" s="79"/>
      <c r="I7" s="19"/>
      <c r="J7" s="19"/>
      <c r="K7" s="19"/>
    </row>
    <row r="8" spans="1:11" ht="12.75" customHeight="1">
      <c r="A8" s="367" t="s">
        <v>61</v>
      </c>
      <c r="B8" s="201">
        <v>120.42749999999999</v>
      </c>
      <c r="C8" s="201">
        <v>120.84750000000001</v>
      </c>
      <c r="D8" s="202">
        <v>120.6375</v>
      </c>
      <c r="E8" s="201">
        <v>122.60716666666667</v>
      </c>
      <c r="F8" s="201">
        <v>124.04433333333333</v>
      </c>
      <c r="G8" s="202">
        <v>123.32575</v>
      </c>
      <c r="H8" s="79"/>
      <c r="I8" s="19"/>
      <c r="J8" s="19"/>
      <c r="K8" s="19"/>
    </row>
    <row r="9" spans="1:11" ht="12.75" customHeight="1">
      <c r="A9" s="367" t="s">
        <v>62</v>
      </c>
      <c r="B9" s="201">
        <v>128.96516666666665</v>
      </c>
      <c r="C9" s="201">
        <v>130.2055</v>
      </c>
      <c r="D9" s="202">
        <v>129.58533333333332</v>
      </c>
      <c r="E9" s="201">
        <v>132.51866666666666</v>
      </c>
      <c r="F9" s="201">
        <v>134.72416666666666</v>
      </c>
      <c r="G9" s="202">
        <v>133.62141666666668</v>
      </c>
      <c r="H9" s="79"/>
      <c r="I9" s="19"/>
      <c r="J9" s="19"/>
      <c r="K9" s="19"/>
    </row>
    <row r="10" spans="1:11" ht="12.75" customHeight="1">
      <c r="A10" s="367" t="s">
        <v>63</v>
      </c>
      <c r="B10" s="201">
        <v>179.03700000000001</v>
      </c>
      <c r="C10" s="201">
        <v>157.05933333333334</v>
      </c>
      <c r="D10" s="202">
        <v>168.04816666666667</v>
      </c>
      <c r="E10" s="201">
        <v>119.91000000000001</v>
      </c>
      <c r="F10" s="201">
        <v>117.86400000000002</v>
      </c>
      <c r="G10" s="202">
        <v>118.88700000000001</v>
      </c>
      <c r="H10" s="79"/>
      <c r="I10" s="19"/>
      <c r="J10" s="19"/>
      <c r="K10" s="19"/>
    </row>
    <row r="11" spans="1:11" ht="12.75" customHeight="1">
      <c r="A11" s="367" t="s">
        <v>46</v>
      </c>
      <c r="B11" s="201">
        <v>130.57533333333333</v>
      </c>
      <c r="C11" s="201">
        <v>131.40566666666669</v>
      </c>
      <c r="D11" s="202">
        <v>130.99050000000003</v>
      </c>
      <c r="E11" s="201">
        <v>133.13833333333335</v>
      </c>
      <c r="F11" s="201">
        <v>134.05549999999999</v>
      </c>
      <c r="G11" s="202">
        <v>133.59691666666669</v>
      </c>
      <c r="H11" s="79"/>
      <c r="I11" s="19"/>
      <c r="J11" s="19"/>
      <c r="K11" s="19"/>
    </row>
    <row r="12" spans="1:11" ht="12.75" customHeight="1">
      <c r="A12" s="367" t="s">
        <v>64</v>
      </c>
      <c r="B12" s="201">
        <v>133.48916666666668</v>
      </c>
      <c r="C12" s="201">
        <v>129.93450000000001</v>
      </c>
      <c r="D12" s="202">
        <v>131.71183333333332</v>
      </c>
      <c r="E12" s="201">
        <v>130.82149999999999</v>
      </c>
      <c r="F12" s="201">
        <v>125.8085</v>
      </c>
      <c r="G12" s="202">
        <v>128.315</v>
      </c>
      <c r="H12" s="79"/>
      <c r="I12" s="19"/>
      <c r="J12" s="19"/>
      <c r="K12" s="19"/>
    </row>
    <row r="13" spans="1:11" ht="12.75" customHeight="1">
      <c r="A13" s="367" t="s">
        <v>65</v>
      </c>
      <c r="B13" s="201">
        <v>123.53950000000002</v>
      </c>
      <c r="C13" s="201">
        <v>124.87349999999999</v>
      </c>
      <c r="D13" s="202">
        <v>124.20649999999999</v>
      </c>
      <c r="E13" s="201">
        <v>127.03283333333333</v>
      </c>
      <c r="F13" s="201">
        <v>128.04</v>
      </c>
      <c r="G13" s="202">
        <v>127.53641666666667</v>
      </c>
      <c r="H13" s="79"/>
      <c r="I13" s="19"/>
      <c r="J13" s="19"/>
      <c r="K13" s="19"/>
    </row>
    <row r="14" spans="1:11" ht="12.75" customHeight="1">
      <c r="A14" s="368" t="s">
        <v>47</v>
      </c>
      <c r="B14" s="201">
        <v>130.25616666666667</v>
      </c>
      <c r="C14" s="201">
        <v>133.14783333333332</v>
      </c>
      <c r="D14" s="202">
        <v>131.702</v>
      </c>
      <c r="E14" s="201">
        <v>139.99566666666666</v>
      </c>
      <c r="F14" s="201">
        <v>143.44416666666669</v>
      </c>
      <c r="G14" s="202">
        <v>141.71991666666668</v>
      </c>
      <c r="H14" s="79"/>
      <c r="I14" s="19"/>
      <c r="J14" s="19"/>
      <c r="K14" s="19"/>
    </row>
    <row r="15" spans="1:11" ht="12.75" customHeight="1">
      <c r="A15" s="367" t="s">
        <v>66</v>
      </c>
      <c r="B15" s="201">
        <v>112.54749999999997</v>
      </c>
      <c r="C15" s="201">
        <v>109.20499999999998</v>
      </c>
      <c r="D15" s="202">
        <v>110.87624999999997</v>
      </c>
      <c r="E15" s="201">
        <v>111.21633333333334</v>
      </c>
      <c r="F15" s="201">
        <v>107.11933333333332</v>
      </c>
      <c r="G15" s="202">
        <v>109.16783333333333</v>
      </c>
      <c r="H15" s="79"/>
      <c r="I15" s="19"/>
      <c r="J15" s="19"/>
      <c r="K15" s="19"/>
    </row>
    <row r="16" spans="1:11" ht="12.75" customHeight="1">
      <c r="A16" s="369"/>
      <c r="B16" s="205"/>
      <c r="C16" s="205"/>
      <c r="D16" s="210"/>
      <c r="E16" s="205"/>
      <c r="F16" s="205"/>
      <c r="G16" s="210"/>
      <c r="H16" s="79"/>
      <c r="I16" s="19"/>
      <c r="J16" s="19"/>
      <c r="K16" s="19"/>
    </row>
    <row r="17" spans="1:11" s="374" customFormat="1" ht="12.75" customHeight="1">
      <c r="A17" s="377" t="s">
        <v>52</v>
      </c>
      <c r="B17" s="207">
        <v>131.98516666666666</v>
      </c>
      <c r="C17" s="207">
        <v>130.32050000000001</v>
      </c>
      <c r="D17" s="208">
        <v>131.15283333333301</v>
      </c>
      <c r="E17" s="207">
        <v>128.21450000000002</v>
      </c>
      <c r="F17" s="207">
        <v>128.22083333333333</v>
      </c>
      <c r="G17" s="208">
        <v>128.21766666666667</v>
      </c>
      <c r="H17" s="372"/>
      <c r="I17" s="373"/>
      <c r="J17" s="373"/>
      <c r="K17" s="373"/>
    </row>
    <row r="18" spans="1:11" ht="12.75" customHeight="1">
      <c r="A18" s="370"/>
      <c r="B18" s="209"/>
      <c r="C18" s="209"/>
      <c r="D18" s="210"/>
      <c r="E18" s="209"/>
      <c r="F18" s="209"/>
      <c r="G18" s="210"/>
      <c r="H18" s="79"/>
      <c r="I18" s="19"/>
      <c r="J18" s="19"/>
      <c r="K18" s="19"/>
    </row>
    <row r="19" spans="1:11" s="374" customFormat="1" ht="12.75" customHeight="1">
      <c r="A19" s="375" t="s">
        <v>67</v>
      </c>
      <c r="B19" s="201">
        <v>113.61149999999999</v>
      </c>
      <c r="C19" s="201">
        <v>114.116</v>
      </c>
      <c r="D19" s="202">
        <v>113.86374999999998</v>
      </c>
      <c r="E19" s="201">
        <v>117.55483333333332</v>
      </c>
      <c r="F19" s="201">
        <v>117.24483333333335</v>
      </c>
      <c r="G19" s="202">
        <v>117.39983333333333</v>
      </c>
      <c r="H19" s="372"/>
      <c r="I19" s="373"/>
      <c r="J19" s="373"/>
      <c r="K19" s="373"/>
    </row>
    <row r="20" spans="1:11" s="374" customFormat="1" ht="12.75" customHeight="1">
      <c r="A20" s="375" t="s">
        <v>48</v>
      </c>
      <c r="B20" s="201">
        <v>111.72799999999999</v>
      </c>
      <c r="C20" s="201">
        <v>113.08883333333331</v>
      </c>
      <c r="D20" s="202">
        <v>112.40841666666667</v>
      </c>
      <c r="E20" s="201">
        <v>115.22500000000001</v>
      </c>
      <c r="F20" s="201">
        <v>116.43683333333333</v>
      </c>
      <c r="G20" s="202">
        <v>115.83091666666667</v>
      </c>
      <c r="H20" s="372"/>
      <c r="I20" s="373"/>
      <c r="J20" s="373"/>
      <c r="K20" s="373"/>
    </row>
    <row r="21" spans="1:11" s="374" customFormat="1" ht="12.75" customHeight="1">
      <c r="A21" s="375" t="s">
        <v>69</v>
      </c>
      <c r="B21" s="201">
        <v>127.59683333333334</v>
      </c>
      <c r="C21" s="201">
        <v>127.68883333333333</v>
      </c>
      <c r="D21" s="202">
        <v>127.64283333333331</v>
      </c>
      <c r="E21" s="201">
        <v>133.22200000000001</v>
      </c>
      <c r="F21" s="201">
        <v>133.26300000000001</v>
      </c>
      <c r="G21" s="202">
        <v>133.24250000000001</v>
      </c>
      <c r="H21" s="372"/>
      <c r="I21" s="373"/>
      <c r="J21" s="373"/>
      <c r="K21" s="373"/>
    </row>
    <row r="22" spans="1:11" s="374" customFormat="1" ht="24.75" customHeight="1">
      <c r="A22" s="376" t="s">
        <v>102</v>
      </c>
      <c r="B22" s="201">
        <v>122.8725</v>
      </c>
      <c r="C22" s="201">
        <v>124.67016666666667</v>
      </c>
      <c r="D22" s="202">
        <v>123.77133333333335</v>
      </c>
      <c r="E22" s="201">
        <v>125.28099999999999</v>
      </c>
      <c r="F22" s="201">
        <v>125.887</v>
      </c>
      <c r="G22" s="202">
        <v>125.584</v>
      </c>
      <c r="H22" s="372"/>
      <c r="I22" s="373"/>
      <c r="J22" s="373"/>
      <c r="K22" s="373"/>
    </row>
    <row r="23" spans="1:11" ht="12.75" customHeight="1">
      <c r="A23" s="369"/>
      <c r="B23" s="205"/>
      <c r="C23" s="205"/>
      <c r="D23" s="210"/>
      <c r="E23" s="205"/>
      <c r="F23" s="205"/>
      <c r="G23" s="210"/>
      <c r="H23" s="79"/>
      <c r="I23" s="19"/>
      <c r="J23" s="19"/>
      <c r="K23" s="19"/>
    </row>
    <row r="24" spans="1:11" s="374" customFormat="1" ht="12.75" customHeight="1">
      <c r="A24" s="371" t="s">
        <v>53</v>
      </c>
      <c r="B24" s="207">
        <v>120.12216666666666</v>
      </c>
      <c r="C24" s="207">
        <v>121.26633333333332</v>
      </c>
      <c r="D24" s="208">
        <v>120.69425</v>
      </c>
      <c r="E24" s="207">
        <v>123.65366666666667</v>
      </c>
      <c r="F24" s="207">
        <v>124.26833333333333</v>
      </c>
      <c r="G24" s="208">
        <v>123.961</v>
      </c>
      <c r="H24" s="372"/>
      <c r="I24" s="373"/>
      <c r="J24" s="373"/>
      <c r="K24" s="373"/>
    </row>
    <row r="25" spans="1:11" ht="12.75" customHeight="1">
      <c r="A25" s="227"/>
      <c r="B25" s="209"/>
      <c r="C25" s="209"/>
      <c r="D25" s="210"/>
      <c r="E25" s="209"/>
      <c r="F25" s="209"/>
      <c r="G25" s="210"/>
      <c r="H25" s="79"/>
      <c r="I25" s="19"/>
      <c r="J25" s="19"/>
      <c r="K25" s="19"/>
    </row>
    <row r="26" spans="1:11" s="374" customFormat="1" ht="12.75" customHeight="1" thickBot="1">
      <c r="A26" s="214" t="s">
        <v>57</v>
      </c>
      <c r="B26" s="215">
        <v>122.372</v>
      </c>
      <c r="C26" s="215">
        <v>126.43966666666665</v>
      </c>
      <c r="D26" s="216">
        <v>124.40583333333332</v>
      </c>
      <c r="E26" s="215">
        <v>125.71100000000001</v>
      </c>
      <c r="F26" s="215">
        <v>125.22633333333334</v>
      </c>
      <c r="G26" s="216">
        <v>125.46866666666668</v>
      </c>
      <c r="H26" s="372"/>
      <c r="I26" s="373"/>
      <c r="J26" s="373"/>
      <c r="K26" s="373"/>
    </row>
    <row r="27" spans="1:11" ht="12.75" customHeight="1">
      <c r="A27" s="94" t="s">
        <v>22</v>
      </c>
      <c r="B27" s="226"/>
      <c r="C27" s="226"/>
      <c r="D27" s="226"/>
      <c r="E27" s="226"/>
      <c r="F27" s="226"/>
      <c r="G27" s="226"/>
      <c r="H27" s="79"/>
    </row>
    <row r="28" spans="1:11" ht="12.75" customHeight="1">
      <c r="A28" s="224" t="s">
        <v>154</v>
      </c>
      <c r="B28" s="225"/>
      <c r="C28" s="225"/>
      <c r="D28" s="93"/>
      <c r="E28" s="147"/>
      <c r="F28" s="93"/>
      <c r="G28" s="225"/>
      <c r="H28" s="72"/>
    </row>
    <row r="29" spans="1:11" ht="12.75" customHeight="1">
      <c r="A29" s="95" t="s">
        <v>50</v>
      </c>
      <c r="B29" s="109"/>
      <c r="C29" s="109"/>
      <c r="D29" s="219"/>
      <c r="E29" s="109"/>
      <c r="F29" s="109"/>
      <c r="G29" s="219"/>
      <c r="H29" s="72"/>
    </row>
    <row r="30" spans="1:11" ht="12.75" customHeight="1">
      <c r="A30" s="64"/>
      <c r="B30" s="70"/>
      <c r="C30" s="70"/>
      <c r="D30" s="71"/>
      <c r="E30" s="70"/>
      <c r="F30" s="70"/>
      <c r="G30" s="71"/>
      <c r="H30" s="72"/>
    </row>
    <row r="31" spans="1:11" ht="16.5">
      <c r="A31" s="72"/>
      <c r="B31" s="72"/>
      <c r="C31" s="72"/>
      <c r="D31" s="72"/>
      <c r="E31" s="72"/>
      <c r="F31" s="72"/>
      <c r="G31" s="72"/>
      <c r="H31" s="72"/>
    </row>
  </sheetData>
  <mergeCells count="5">
    <mergeCell ref="A1:G1"/>
    <mergeCell ref="B5:D5"/>
    <mergeCell ref="E5:G5"/>
    <mergeCell ref="A3:G3"/>
    <mergeCell ref="A5:A6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56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2">
    <pageSetUpPr fitToPage="1"/>
  </sheetPr>
  <dimension ref="A1:J31"/>
  <sheetViews>
    <sheetView showGridLines="0" zoomScaleNormal="100" zoomScaleSheetLayoutView="115" workbookViewId="0">
      <selection activeCell="E7" sqref="E7"/>
    </sheetView>
  </sheetViews>
  <sheetFormatPr baseColWidth="10" defaultColWidth="11.42578125" defaultRowHeight="12.75"/>
  <cols>
    <col min="1" max="1" width="76.42578125" style="6" customWidth="1"/>
    <col min="2" max="4" width="24.7109375" style="6" customWidth="1"/>
    <col min="5" max="7" width="14.7109375" style="6" customWidth="1"/>
    <col min="8" max="16384" width="11.42578125" style="6"/>
  </cols>
  <sheetData>
    <row r="1" spans="1:10" s="13" customFormat="1" ht="18" customHeight="1">
      <c r="A1" s="383" t="s">
        <v>128</v>
      </c>
      <c r="B1" s="383"/>
      <c r="C1" s="383"/>
      <c r="D1" s="383"/>
      <c r="E1" s="17"/>
      <c r="F1" s="17"/>
      <c r="G1" s="17"/>
    </row>
    <row r="2" spans="1:10" ht="12.75" customHeight="1">
      <c r="A2" s="80"/>
      <c r="B2" s="81"/>
      <c r="C2" s="81"/>
      <c r="D2" s="81"/>
      <c r="E2" s="5"/>
      <c r="F2" s="5"/>
      <c r="G2" s="5"/>
    </row>
    <row r="3" spans="1:10" ht="15" customHeight="1">
      <c r="A3" s="402" t="s">
        <v>150</v>
      </c>
      <c r="B3" s="402"/>
      <c r="C3" s="402"/>
      <c r="D3" s="402"/>
      <c r="E3" s="26"/>
      <c r="F3" s="26"/>
      <c r="G3" s="26"/>
      <c r="H3" s="26"/>
      <c r="I3" s="26"/>
      <c r="J3" s="8"/>
    </row>
    <row r="4" spans="1:10" s="3" customFormat="1" ht="15" customHeight="1">
      <c r="A4" s="402" t="s">
        <v>223</v>
      </c>
      <c r="B4" s="402"/>
      <c r="C4" s="402"/>
      <c r="D4" s="402"/>
      <c r="E4" s="14"/>
      <c r="F4" s="14"/>
      <c r="G4" s="14"/>
    </row>
    <row r="5" spans="1:10" ht="12.75" customHeight="1" thickBot="1">
      <c r="A5" s="69"/>
      <c r="B5" s="69"/>
      <c r="C5" s="69"/>
      <c r="D5" s="69"/>
      <c r="E5" s="14"/>
      <c r="F5" s="14"/>
      <c r="G5" s="10"/>
      <c r="H5" s="8"/>
      <c r="I5" s="8"/>
      <c r="J5" s="8"/>
    </row>
    <row r="6" spans="1:10" ht="24" customHeight="1">
      <c r="A6" s="406" t="s">
        <v>49</v>
      </c>
      <c r="B6" s="408" t="s">
        <v>241</v>
      </c>
      <c r="C6" s="408"/>
      <c r="D6" s="409"/>
      <c r="E6" s="84"/>
    </row>
    <row r="7" spans="1:10" ht="28.5" customHeight="1" thickBot="1">
      <c r="A7" s="422"/>
      <c r="B7" s="243" t="s">
        <v>19</v>
      </c>
      <c r="C7" s="244" t="s">
        <v>20</v>
      </c>
      <c r="D7" s="245" t="s">
        <v>21</v>
      </c>
      <c r="E7" s="239"/>
    </row>
    <row r="8" spans="1:10" ht="28.5" customHeight="1">
      <c r="A8" s="246" t="s">
        <v>60</v>
      </c>
      <c r="B8" s="247">
        <f>('6.9.1'!E7-'6.9.1'!B7)*100/'6.9.1'!B7</f>
        <v>4.3989792744201806</v>
      </c>
      <c r="C8" s="247">
        <f>('6.9.1'!F7-'6.9.1'!C7)*100/'6.9.1'!C7</f>
        <v>2.9397325829058332</v>
      </c>
      <c r="D8" s="248">
        <f>('6.9.1'!G7-'6.9.1'!D7)*100/'6.9.1'!D7</f>
        <v>3.661076893105192</v>
      </c>
      <c r="E8" s="84"/>
    </row>
    <row r="9" spans="1:10" ht="14.25">
      <c r="A9" s="249" t="s">
        <v>61</v>
      </c>
      <c r="B9" s="250">
        <f>('6.9.1'!E8-'6.9.1'!B8)*100/'6.9.1'!B8</f>
        <v>1.8099409741684223</v>
      </c>
      <c r="C9" s="250">
        <f>('6.9.1'!F8-'6.9.1'!C8)*100/'6.9.1'!C8</f>
        <v>2.645345028513884</v>
      </c>
      <c r="D9" s="251">
        <f>('6.9.1'!G8-'6.9.1'!D8)*100/'6.9.1'!D8</f>
        <v>2.2283701170863095</v>
      </c>
      <c r="E9" s="84"/>
    </row>
    <row r="10" spans="1:10" ht="14.25">
      <c r="A10" s="249" t="s">
        <v>62</v>
      </c>
      <c r="B10" s="250">
        <f>('6.9.1'!E9-'6.9.1'!B9)*100/'6.9.1'!B9</f>
        <v>2.7553951906910377</v>
      </c>
      <c r="C10" s="250">
        <f>('6.9.1'!F9-'6.9.1'!C9)*100/'6.9.1'!C9</f>
        <v>3.470411516154587</v>
      </c>
      <c r="D10" s="251">
        <f>('6.9.1'!G9-'6.9.1'!D9)*100/'6.9.1'!D9</f>
        <v>3.1146143082036177</v>
      </c>
      <c r="E10" s="84"/>
    </row>
    <row r="11" spans="1:10" ht="14.25">
      <c r="A11" s="249" t="s">
        <v>63</v>
      </c>
      <c r="B11" s="250">
        <f>('6.9.1'!E10-'6.9.1'!B10)*100/'6.9.1'!B10</f>
        <v>-33.025017175220761</v>
      </c>
      <c r="C11" s="250">
        <f>('6.9.1'!F10-'6.9.1'!C10)*100/'6.9.1'!C10</f>
        <v>-24.955749207305935</v>
      </c>
      <c r="D11" s="251">
        <f>('6.9.1'!G10-'6.9.1'!D10)*100/'6.9.1'!D10</f>
        <v>-29.254211838074198</v>
      </c>
      <c r="E11" s="84"/>
    </row>
    <row r="12" spans="1:10" ht="14.25">
      <c r="A12" s="249" t="s">
        <v>46</v>
      </c>
      <c r="B12" s="250">
        <f>('6.9.1'!E11-'6.9.1'!B11)*100/'6.9.1'!B11</f>
        <v>1.9628515850364923</v>
      </c>
      <c r="C12" s="250">
        <f>('6.9.1'!F11-'6.9.1'!C11)*100/'6.9.1'!C11</f>
        <v>2.0165289675483082</v>
      </c>
      <c r="D12" s="251">
        <f>('6.9.1'!G11-'6.9.1'!D11)*100/'6.9.1'!D11</f>
        <v>1.9897753399419502</v>
      </c>
      <c r="E12" s="84"/>
    </row>
    <row r="13" spans="1:10" ht="14.25">
      <c r="A13" s="249" t="s">
        <v>64</v>
      </c>
      <c r="B13" s="250">
        <f>('6.9.1'!E12-'6.9.1'!B12)*100/'6.9.1'!B12</f>
        <v>-1.9984143532246863</v>
      </c>
      <c r="C13" s="250">
        <f>('6.9.1'!F12-'6.9.1'!C12)*100/'6.9.1'!C12</f>
        <v>-3.1754460901454338</v>
      </c>
      <c r="D13" s="251">
        <f>('6.9.1'!G12-'6.9.1'!D12)*100/'6.9.1'!D12</f>
        <v>-2.578988726651986</v>
      </c>
      <c r="E13" s="84"/>
    </row>
    <row r="14" spans="1:10" ht="14.25">
      <c r="A14" s="249" t="s">
        <v>65</v>
      </c>
      <c r="B14" s="250">
        <f>('6.9.1'!E13-'6.9.1'!B13)*100/'6.9.1'!B13</f>
        <v>2.8277055786475667</v>
      </c>
      <c r="C14" s="250">
        <f>('6.9.1'!F13-'6.9.1'!C13)*100/'6.9.1'!C13</f>
        <v>2.5357661953897339</v>
      </c>
      <c r="D14" s="251">
        <f>('6.9.1'!G13-'6.9.1'!D13)*100/'6.9.1'!D13</f>
        <v>2.6809520167355787</v>
      </c>
      <c r="E14" s="84"/>
    </row>
    <row r="15" spans="1:10" ht="14.25">
      <c r="A15" s="252" t="s">
        <v>47</v>
      </c>
      <c r="B15" s="250">
        <f>('6.9.1'!E14-'6.9.1'!B14)*100/'6.9.1'!B14</f>
        <v>7.4771891797829086</v>
      </c>
      <c r="C15" s="250">
        <f>('6.9.1'!F14-'6.9.1'!C14)*100/'6.9.1'!C14</f>
        <v>7.7330085481426272</v>
      </c>
      <c r="D15" s="251">
        <f>('6.9.1'!G14-'6.9.1'!D14)*100/'6.9.1'!D14</f>
        <v>7.6065030650002878</v>
      </c>
      <c r="E15" s="84"/>
    </row>
    <row r="16" spans="1:10" ht="14.25">
      <c r="A16" s="249" t="s">
        <v>66</v>
      </c>
      <c r="B16" s="250">
        <f>('6.9.1'!E15-'6.9.1'!B15)*100/'6.9.1'!B15</f>
        <v>-1.1827598717578205</v>
      </c>
      <c r="C16" s="250">
        <f>('6.9.1'!F15-'6.9.1'!C15)*100/'6.9.1'!C15</f>
        <v>-1.9098637119790016</v>
      </c>
      <c r="D16" s="251">
        <f>('6.9.1'!G15-'6.9.1'!D15)*100/'6.9.1'!D15</f>
        <v>-1.5408319334994074</v>
      </c>
      <c r="E16" s="84"/>
    </row>
    <row r="17" spans="1:7" ht="14.25">
      <c r="A17" s="253"/>
      <c r="B17" s="250"/>
      <c r="C17" s="250"/>
      <c r="D17" s="251"/>
      <c r="E17" s="84"/>
    </row>
    <row r="18" spans="1:7" ht="12.75" customHeight="1">
      <c r="A18" s="254" t="s">
        <v>52</v>
      </c>
      <c r="B18" s="255">
        <f>('6.9.1'!E17-'6.9.1'!B17)*100/'6.9.1'!B17</f>
        <v>-2.8568866956008763</v>
      </c>
      <c r="C18" s="255">
        <f>('6.9.1'!F17-'6.9.1'!C17)*100/'6.9.1'!C17</f>
        <v>-1.6111560857015421</v>
      </c>
      <c r="D18" s="256">
        <f>('6.9.1'!G17-'6.9.1'!D17)*100/'6.9.1'!D17</f>
        <v>-2.2379742717463271</v>
      </c>
      <c r="E18" s="84"/>
    </row>
    <row r="19" spans="1:7" ht="12.75" customHeight="1">
      <c r="A19" s="254"/>
      <c r="B19" s="255"/>
      <c r="C19" s="255"/>
      <c r="D19" s="256"/>
      <c r="E19" s="84"/>
    </row>
    <row r="20" spans="1:7" ht="12.75" customHeight="1">
      <c r="A20" s="249" t="s">
        <v>67</v>
      </c>
      <c r="B20" s="250">
        <f>('6.9.1'!E19-'6.9.1'!B19)*100/'6.9.1'!B19</f>
        <v>3.4708927646702388</v>
      </c>
      <c r="C20" s="250">
        <f>('6.9.1'!F19-'6.9.1'!C19)*100/'6.9.1'!C19</f>
        <v>2.7418007407667173</v>
      </c>
      <c r="D20" s="251">
        <f>('6.9.1'!G19-'6.9.1'!D19)*100/'6.9.1'!D19</f>
        <v>3.1055391494952103</v>
      </c>
      <c r="E20" s="84"/>
    </row>
    <row r="21" spans="1:7" ht="12.75" customHeight="1">
      <c r="A21" s="249" t="s">
        <v>48</v>
      </c>
      <c r="B21" s="250">
        <f>('6.9.1'!E20-'6.9.1'!B20)*100/'6.9.1'!B20</f>
        <v>3.1299226693398379</v>
      </c>
      <c r="C21" s="250">
        <f>('6.9.1'!F20-'6.9.1'!C20)*100/'6.9.1'!C20</f>
        <v>2.9605045001495998</v>
      </c>
      <c r="D21" s="251">
        <f>('6.9.1'!G20-'6.9.1'!D20)*100/'6.9.1'!D20</f>
        <v>3.0447008342346837</v>
      </c>
      <c r="E21" s="84"/>
    </row>
    <row r="22" spans="1:7" ht="12.75" customHeight="1">
      <c r="A22" s="249" t="s">
        <v>69</v>
      </c>
      <c r="B22" s="250">
        <f>('6.9.1'!E21-'6.9.1'!B21)*100/'6.9.1'!B21</f>
        <v>4.408547234061456</v>
      </c>
      <c r="C22" s="250">
        <f>('6.9.1'!F21-'6.9.1'!C21)*100/'6.9.1'!C21</f>
        <v>4.3654300232466188</v>
      </c>
      <c r="D22" s="251">
        <f>('6.9.1'!G21-'6.9.1'!D21)*100/'6.9.1'!D21</f>
        <v>4.3869808593510484</v>
      </c>
      <c r="E22" s="84"/>
    </row>
    <row r="23" spans="1:7" ht="12.75" customHeight="1">
      <c r="A23" s="249" t="s">
        <v>68</v>
      </c>
      <c r="B23" s="250">
        <f>('6.9.1'!E22-'6.9.1'!B22)*100/'6.9.1'!B22</f>
        <v>1.9601619564996149</v>
      </c>
      <c r="C23" s="250">
        <f>('6.9.1'!F22-'6.9.1'!C22)*100/'6.9.1'!C22</f>
        <v>0.97604211646463923</v>
      </c>
      <c r="D23" s="251">
        <f>('6.9.1'!G22-'6.9.1'!D22)*100/'6.9.1'!D22</f>
        <v>1.4645286738447711</v>
      </c>
      <c r="E23" s="84"/>
    </row>
    <row r="24" spans="1:7" ht="12.75" customHeight="1">
      <c r="A24" s="257"/>
      <c r="B24" s="250"/>
      <c r="C24" s="250"/>
      <c r="D24" s="256"/>
      <c r="E24" s="84"/>
    </row>
    <row r="25" spans="1:7" ht="12.75" customHeight="1">
      <c r="A25" s="258" t="s">
        <v>53</v>
      </c>
      <c r="B25" s="255">
        <f>('6.9.1'!E24-'6.9.1'!B24)*100/'6.9.1'!B24</f>
        <v>2.9399236610506319</v>
      </c>
      <c r="C25" s="255">
        <f>('6.9.1'!F24-'6.9.1'!C24)*100/'6.9.1'!C24</f>
        <v>2.4755428134766806</v>
      </c>
      <c r="D25" s="256">
        <f>('6.9.1'!G24-'6.9.1'!D24)*100/'6.9.1'!D24</f>
        <v>2.7066326689133922</v>
      </c>
      <c r="E25" s="84"/>
    </row>
    <row r="26" spans="1:7" ht="12.75" customHeight="1">
      <c r="A26" s="259"/>
      <c r="B26" s="255"/>
      <c r="C26" s="255"/>
      <c r="D26" s="256"/>
      <c r="E26" s="84"/>
    </row>
    <row r="27" spans="1:7" ht="12.75" customHeight="1" thickBot="1">
      <c r="A27" s="260" t="s">
        <v>57</v>
      </c>
      <c r="B27" s="261">
        <f>('6.9.1'!E26-'6.9.1'!B26)*100/'6.9.1'!B26</f>
        <v>2.7285653580884621</v>
      </c>
      <c r="C27" s="261">
        <f>('6.9.1'!F26-'6.9.1'!C26)*100/'6.9.1'!C26</f>
        <v>-0.95961446697896224</v>
      </c>
      <c r="D27" s="262">
        <f>('6.9.1'!G26-'6.9.1'!D26)*100/'6.9.1'!D26</f>
        <v>0.85432757038458174</v>
      </c>
      <c r="E27" s="84"/>
    </row>
    <row r="28" spans="1:7" ht="12.75" customHeight="1">
      <c r="A28" s="85" t="s">
        <v>22</v>
      </c>
      <c r="B28" s="240"/>
      <c r="C28" s="240"/>
      <c r="D28" s="240"/>
      <c r="E28" s="240"/>
      <c r="F28" s="10"/>
      <c r="G28" s="10"/>
    </row>
    <row r="29" spans="1:7" ht="12.75" customHeight="1">
      <c r="A29" s="241" t="s">
        <v>155</v>
      </c>
      <c r="B29" s="242"/>
      <c r="C29" s="242"/>
      <c r="D29" s="242"/>
      <c r="E29" s="84"/>
    </row>
    <row r="30" spans="1:7" ht="12.75" customHeight="1">
      <c r="A30" s="85" t="s">
        <v>50</v>
      </c>
      <c r="B30" s="126"/>
      <c r="C30" s="126"/>
      <c r="D30" s="127"/>
      <c r="E30" s="126"/>
      <c r="F30" s="1"/>
      <c r="G30" s="12"/>
    </row>
    <row r="31" spans="1:7" ht="14.25">
      <c r="A31" s="84"/>
      <c r="B31" s="84"/>
      <c r="C31" s="84"/>
      <c r="D31" s="84"/>
      <c r="E31" s="84"/>
    </row>
  </sheetData>
  <mergeCells count="5">
    <mergeCell ref="A4:D4"/>
    <mergeCell ref="A1:D1"/>
    <mergeCell ref="A3:D3"/>
    <mergeCell ref="A6:A7"/>
    <mergeCell ref="B6:D6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3">
    <pageSetUpPr fitToPage="1"/>
  </sheetPr>
  <dimension ref="A1:AJ47"/>
  <sheetViews>
    <sheetView showGridLines="0" topLeftCell="A7" zoomScaleNormal="100" zoomScaleSheetLayoutView="150" workbookViewId="0">
      <selection activeCell="E39" sqref="E39"/>
    </sheetView>
  </sheetViews>
  <sheetFormatPr baseColWidth="10" defaultColWidth="19.140625" defaultRowHeight="12.75"/>
  <cols>
    <col min="1" max="1" width="56.5703125" style="6" customWidth="1"/>
    <col min="2" max="6" width="14.7109375" style="6" customWidth="1"/>
    <col min="7" max="7" width="14.28515625" style="6" customWidth="1"/>
    <col min="8" max="8" width="10.7109375" style="6" hidden="1" customWidth="1"/>
    <col min="9" max="9" width="0.28515625" style="6" hidden="1" customWidth="1"/>
    <col min="10" max="10" width="10.7109375" style="6" hidden="1" customWidth="1"/>
    <col min="11" max="11" width="6.85546875" style="6" customWidth="1"/>
    <col min="12" max="14" width="10.7109375" style="6" customWidth="1"/>
    <col min="15" max="16384" width="19.140625" style="6"/>
  </cols>
  <sheetData>
    <row r="1" spans="1:14" s="13" customFormat="1" ht="18.75">
      <c r="A1" s="383" t="s">
        <v>128</v>
      </c>
      <c r="B1" s="383"/>
      <c r="C1" s="383"/>
      <c r="D1" s="383"/>
      <c r="E1" s="383"/>
      <c r="F1" s="383"/>
      <c r="G1" s="383"/>
    </row>
    <row r="2" spans="1:14" ht="12.75" customHeight="1">
      <c r="A2" s="128"/>
      <c r="B2" s="128"/>
      <c r="C2" s="128"/>
      <c r="D2" s="128"/>
      <c r="E2" s="128"/>
      <c r="F2" s="128"/>
      <c r="G2" s="128"/>
    </row>
    <row r="3" spans="1:14" ht="15" customHeight="1">
      <c r="A3" s="402" t="s">
        <v>156</v>
      </c>
      <c r="B3" s="402"/>
      <c r="C3" s="402"/>
      <c r="D3" s="402"/>
      <c r="E3" s="402"/>
      <c r="F3" s="402"/>
      <c r="G3" s="402"/>
      <c r="H3" s="26"/>
      <c r="I3" s="26"/>
      <c r="J3" s="8"/>
    </row>
    <row r="4" spans="1:14" ht="12.75" customHeight="1" thickBot="1">
      <c r="A4" s="69"/>
      <c r="B4" s="69"/>
      <c r="C4" s="69"/>
      <c r="D4" s="69"/>
      <c r="E4" s="69"/>
      <c r="F4" s="69"/>
      <c r="G4" s="139"/>
      <c r="H4" s="8"/>
      <c r="I4" s="8"/>
      <c r="J4" s="8"/>
    </row>
    <row r="5" spans="1:14" s="9" customFormat="1" ht="36.75" customHeight="1">
      <c r="A5" s="423" t="s">
        <v>38</v>
      </c>
      <c r="B5" s="408">
        <v>2024</v>
      </c>
      <c r="C5" s="408"/>
      <c r="D5" s="409"/>
      <c r="E5" s="408">
        <v>2025</v>
      </c>
      <c r="F5" s="408"/>
      <c r="G5" s="409"/>
    </row>
    <row r="6" spans="1:14" s="9" customFormat="1" ht="36.75" customHeight="1" thickBot="1">
      <c r="A6" s="424"/>
      <c r="B6" s="140" t="s">
        <v>19</v>
      </c>
      <c r="C6" s="140" t="s">
        <v>20</v>
      </c>
      <c r="D6" s="140" t="s">
        <v>21</v>
      </c>
      <c r="E6" s="140" t="s">
        <v>19</v>
      </c>
      <c r="F6" s="140" t="s">
        <v>20</v>
      </c>
      <c r="G6" s="228" t="s">
        <v>21</v>
      </c>
    </row>
    <row r="7" spans="1:14" ht="22.5" customHeight="1">
      <c r="A7" s="378" t="s">
        <v>25</v>
      </c>
      <c r="B7" s="229">
        <v>134.77716666666666</v>
      </c>
      <c r="C7" s="229">
        <v>136.47049999999999</v>
      </c>
      <c r="D7" s="229">
        <v>135.62383333333332</v>
      </c>
      <c r="E7" s="229">
        <v>139.76983333333334</v>
      </c>
      <c r="F7" s="229">
        <v>139.13166666666669</v>
      </c>
      <c r="G7" s="230">
        <v>139.45075000000003</v>
      </c>
      <c r="H7" s="18"/>
      <c r="K7" s="19"/>
      <c r="L7" s="19"/>
      <c r="M7" s="19"/>
      <c r="N7" s="19"/>
    </row>
    <row r="8" spans="1:14" ht="12.75" customHeight="1">
      <c r="A8" s="379" t="s">
        <v>24</v>
      </c>
      <c r="B8" s="231">
        <v>121.72500000000001</v>
      </c>
      <c r="C8" s="231">
        <v>122.87283333333335</v>
      </c>
      <c r="D8" s="231">
        <v>122.29891666666668</v>
      </c>
      <c r="E8" s="231">
        <v>124.36033333333334</v>
      </c>
      <c r="F8" s="231">
        <v>123.95800000000001</v>
      </c>
      <c r="G8" s="232">
        <v>124.15916666666668</v>
      </c>
      <c r="H8" s="18"/>
      <c r="K8" s="19"/>
      <c r="L8" s="19"/>
      <c r="M8" s="19"/>
      <c r="N8" s="19"/>
    </row>
    <row r="9" spans="1:14" ht="12.75" customHeight="1">
      <c r="A9" s="379" t="s">
        <v>103</v>
      </c>
      <c r="B9" s="231">
        <v>131.32666666666665</v>
      </c>
      <c r="C9" s="231">
        <v>130.35149999999999</v>
      </c>
      <c r="D9" s="231">
        <v>130.83908333333332</v>
      </c>
      <c r="E9" s="231">
        <v>132.19233333333332</v>
      </c>
      <c r="F9" s="231">
        <v>130.71100000000001</v>
      </c>
      <c r="G9" s="232">
        <v>131.45166666666665</v>
      </c>
      <c r="H9" s="18"/>
      <c r="K9" s="19"/>
      <c r="L9" s="19"/>
      <c r="M9" s="19"/>
      <c r="N9" s="19"/>
    </row>
    <row r="10" spans="1:14" ht="12.75" customHeight="1">
      <c r="A10" s="379" t="s">
        <v>132</v>
      </c>
      <c r="B10" s="231">
        <v>138.5155</v>
      </c>
      <c r="C10" s="231">
        <v>140.28433333333334</v>
      </c>
      <c r="D10" s="231">
        <v>139.39991666666666</v>
      </c>
      <c r="E10" s="231">
        <v>143.00266666666667</v>
      </c>
      <c r="F10" s="231">
        <v>143.71850000000001</v>
      </c>
      <c r="G10" s="232">
        <v>143.36058333333335</v>
      </c>
      <c r="H10" s="18"/>
      <c r="K10" s="19"/>
      <c r="L10" s="19"/>
      <c r="M10" s="19"/>
      <c r="N10" s="19"/>
    </row>
    <row r="11" spans="1:14" ht="12.75" customHeight="1">
      <c r="A11" s="379" t="s">
        <v>71</v>
      </c>
      <c r="B11" s="231">
        <v>124.3395</v>
      </c>
      <c r="C11" s="231">
        <v>127.82883333333332</v>
      </c>
      <c r="D11" s="231">
        <v>126.08416666666666</v>
      </c>
      <c r="E11" s="231">
        <v>139.33916666666667</v>
      </c>
      <c r="F11" s="231">
        <v>149.1686666666667</v>
      </c>
      <c r="G11" s="232">
        <v>144.25391666666667</v>
      </c>
      <c r="H11" s="18"/>
      <c r="K11" s="19"/>
      <c r="L11" s="19"/>
      <c r="M11" s="19"/>
      <c r="N11" s="19"/>
    </row>
    <row r="12" spans="1:14" ht="12.75" customHeight="1">
      <c r="A12" s="379" t="s">
        <v>34</v>
      </c>
      <c r="B12" s="231">
        <v>128.50083333333336</v>
      </c>
      <c r="C12" s="231">
        <v>130.02316666666664</v>
      </c>
      <c r="D12" s="231">
        <v>129.26200000000003</v>
      </c>
      <c r="E12" s="231">
        <v>130.87416666666667</v>
      </c>
      <c r="F12" s="231">
        <v>131.8125</v>
      </c>
      <c r="G12" s="232">
        <v>131.34333333333333</v>
      </c>
      <c r="H12" s="18"/>
      <c r="K12" s="19"/>
      <c r="L12" s="19"/>
      <c r="M12" s="19"/>
      <c r="N12" s="19"/>
    </row>
    <row r="13" spans="1:14" ht="12.75" customHeight="1">
      <c r="A13" s="379" t="s">
        <v>104</v>
      </c>
      <c r="B13" s="231">
        <v>124.81316666666667</v>
      </c>
      <c r="C13" s="231">
        <v>134.54516666666666</v>
      </c>
      <c r="D13" s="231">
        <v>129.67916666666667</v>
      </c>
      <c r="E13" s="231">
        <v>139.34683333333331</v>
      </c>
      <c r="F13" s="231">
        <v>146.32650000000001</v>
      </c>
      <c r="G13" s="232">
        <v>142.83666666666664</v>
      </c>
      <c r="H13" s="18"/>
      <c r="K13" s="19"/>
      <c r="L13" s="19"/>
      <c r="M13" s="19"/>
      <c r="N13" s="19"/>
    </row>
    <row r="14" spans="1:14" ht="12.75" customHeight="1">
      <c r="A14" s="379" t="s">
        <v>105</v>
      </c>
      <c r="B14" s="231">
        <v>120.77033333333334</v>
      </c>
      <c r="C14" s="231">
        <v>121.2615</v>
      </c>
      <c r="D14" s="231">
        <v>121.01591666666667</v>
      </c>
      <c r="E14" s="231">
        <v>122.87450000000001</v>
      </c>
      <c r="F14" s="231">
        <v>125.61266666666667</v>
      </c>
      <c r="G14" s="232">
        <v>124.24358333333333</v>
      </c>
      <c r="H14" s="18"/>
      <c r="K14" s="19"/>
      <c r="L14" s="19"/>
      <c r="M14" s="19"/>
      <c r="N14" s="19"/>
    </row>
    <row r="15" spans="1:14" ht="12.75" customHeight="1">
      <c r="A15" s="379" t="s">
        <v>106</v>
      </c>
      <c r="B15" s="231">
        <v>123.36233333333332</v>
      </c>
      <c r="C15" s="231">
        <v>124.60316666666667</v>
      </c>
      <c r="D15" s="231">
        <v>123.98275</v>
      </c>
      <c r="E15" s="231">
        <v>127.71816666666666</v>
      </c>
      <c r="F15" s="231">
        <v>131.25200000000004</v>
      </c>
      <c r="G15" s="232">
        <v>129.48508333333336</v>
      </c>
      <c r="H15" s="18"/>
      <c r="K15" s="19"/>
      <c r="L15" s="19"/>
      <c r="M15" s="19"/>
      <c r="N15" s="19"/>
    </row>
    <row r="16" spans="1:14" ht="12.75" customHeight="1">
      <c r="A16" s="379" t="s">
        <v>134</v>
      </c>
      <c r="B16" s="231">
        <v>131.36933333333334</v>
      </c>
      <c r="C16" s="231">
        <v>131.65099999999998</v>
      </c>
      <c r="D16" s="231">
        <v>131.51016666666666</v>
      </c>
      <c r="E16" s="231">
        <v>135.15916666666666</v>
      </c>
      <c r="F16" s="231">
        <v>138.48349999999999</v>
      </c>
      <c r="G16" s="232">
        <v>136.82133333333331</v>
      </c>
      <c r="H16" s="18"/>
      <c r="K16" s="19"/>
      <c r="L16" s="19"/>
      <c r="M16" s="19"/>
      <c r="N16" s="19"/>
    </row>
    <row r="17" spans="1:14" ht="12.75" customHeight="1">
      <c r="A17" s="379" t="s">
        <v>107</v>
      </c>
      <c r="B17" s="231">
        <v>122.0625</v>
      </c>
      <c r="C17" s="231">
        <v>121.21383333333331</v>
      </c>
      <c r="D17" s="231">
        <v>121.63816666666663</v>
      </c>
      <c r="E17" s="231">
        <v>126.71916666666665</v>
      </c>
      <c r="F17" s="231">
        <v>128.51133333333334</v>
      </c>
      <c r="G17" s="232">
        <v>127.61525</v>
      </c>
      <c r="K17" s="19"/>
      <c r="L17" s="19"/>
      <c r="M17" s="19"/>
      <c r="N17" s="19"/>
    </row>
    <row r="18" spans="1:14" ht="12.75" customHeight="1">
      <c r="A18" s="379" t="s">
        <v>75</v>
      </c>
      <c r="B18" s="231">
        <v>120.7925</v>
      </c>
      <c r="C18" s="231">
        <v>122.80783333333333</v>
      </c>
      <c r="D18" s="231">
        <v>121.80016666666666</v>
      </c>
      <c r="E18" s="231">
        <v>125.45733333333332</v>
      </c>
      <c r="F18" s="231">
        <v>130.0455</v>
      </c>
      <c r="G18" s="232">
        <v>127.75141666666667</v>
      </c>
      <c r="K18" s="19"/>
      <c r="L18" s="19"/>
      <c r="M18" s="19"/>
      <c r="N18" s="19"/>
    </row>
    <row r="19" spans="1:14" ht="12.75" customHeight="1">
      <c r="A19" s="379" t="s">
        <v>133</v>
      </c>
      <c r="B19" s="231">
        <v>114.42099999999999</v>
      </c>
      <c r="C19" s="231">
        <v>115.777</v>
      </c>
      <c r="D19" s="231">
        <v>115.099</v>
      </c>
      <c r="E19" s="231">
        <v>118.45116666666667</v>
      </c>
      <c r="F19" s="231">
        <v>120.20966666666668</v>
      </c>
      <c r="G19" s="232">
        <v>119.33041666666668</v>
      </c>
      <c r="H19" s="18"/>
      <c r="K19" s="19"/>
      <c r="L19" s="19"/>
      <c r="M19" s="19"/>
      <c r="N19" s="19"/>
    </row>
    <row r="20" spans="1:14" ht="12.75" customHeight="1">
      <c r="A20" s="379" t="s">
        <v>216</v>
      </c>
      <c r="B20" s="231">
        <v>126.95700000000001</v>
      </c>
      <c r="C20" s="231">
        <v>128.14916666666667</v>
      </c>
      <c r="D20" s="231">
        <v>127.55308333333335</v>
      </c>
      <c r="E20" s="231">
        <v>128.94966666666667</v>
      </c>
      <c r="F20" s="231">
        <v>129.02166666666668</v>
      </c>
      <c r="G20" s="232">
        <v>128.98566666666667</v>
      </c>
      <c r="H20" s="18"/>
      <c r="K20" s="19"/>
      <c r="L20" s="19"/>
      <c r="M20" s="19"/>
      <c r="N20" s="19"/>
    </row>
    <row r="21" spans="1:14" ht="12.75" customHeight="1">
      <c r="A21" s="89" t="s">
        <v>135</v>
      </c>
      <c r="B21" s="231">
        <v>141.093083333333</v>
      </c>
      <c r="C21" s="231">
        <v>140.04000000000002</v>
      </c>
      <c r="D21" s="231">
        <v>140.56654166666669</v>
      </c>
      <c r="E21" s="231">
        <v>144.44566666666668</v>
      </c>
      <c r="F21" s="231">
        <v>146.59758333333332</v>
      </c>
      <c r="G21" s="232">
        <v>145.521625</v>
      </c>
      <c r="H21" s="18"/>
      <c r="K21" s="19"/>
      <c r="L21" s="19"/>
      <c r="M21" s="19"/>
      <c r="N21" s="19"/>
    </row>
    <row r="22" spans="1:14" ht="12.75" customHeight="1">
      <c r="A22" s="89" t="s">
        <v>140</v>
      </c>
      <c r="B22" s="231">
        <v>129.3331666666667</v>
      </c>
      <c r="C22" s="231">
        <v>129.68633333333332</v>
      </c>
      <c r="D22" s="231">
        <v>129.50974999999997</v>
      </c>
      <c r="E22" s="231">
        <v>130.83766666666665</v>
      </c>
      <c r="F22" s="231">
        <v>133.327</v>
      </c>
      <c r="G22" s="232">
        <v>132.08233333333334</v>
      </c>
      <c r="H22" s="18"/>
      <c r="K22" s="19"/>
      <c r="L22" s="19"/>
      <c r="M22" s="19"/>
      <c r="N22" s="19"/>
    </row>
    <row r="23" spans="1:14" ht="12.75" customHeight="1">
      <c r="A23" s="89" t="s">
        <v>23</v>
      </c>
      <c r="B23" s="231">
        <v>140.02883333333332</v>
      </c>
      <c r="C23" s="231">
        <v>141.75683333333333</v>
      </c>
      <c r="D23" s="231">
        <v>140.89283333333333</v>
      </c>
      <c r="E23" s="231">
        <v>156.75300000000001</v>
      </c>
      <c r="F23" s="231">
        <v>174.45616666666669</v>
      </c>
      <c r="G23" s="232">
        <v>165.60458333333335</v>
      </c>
      <c r="H23" s="18"/>
      <c r="K23" s="19"/>
      <c r="L23" s="19"/>
      <c r="M23" s="19"/>
      <c r="N23" s="19"/>
    </row>
    <row r="24" spans="1:14" ht="12.75" customHeight="1">
      <c r="A24" s="89" t="s">
        <v>217</v>
      </c>
      <c r="B24" s="231">
        <v>145.03933333333336</v>
      </c>
      <c r="C24" s="231">
        <v>146.90516666666667</v>
      </c>
      <c r="D24" s="231">
        <v>145.97225</v>
      </c>
      <c r="E24" s="231">
        <v>152.74966666666668</v>
      </c>
      <c r="F24" s="231">
        <v>156.17216666666664</v>
      </c>
      <c r="G24" s="232">
        <v>154.46091666666666</v>
      </c>
      <c r="H24" s="18"/>
      <c r="K24" s="19"/>
      <c r="L24" s="19"/>
      <c r="M24" s="19"/>
      <c r="N24" s="19"/>
    </row>
    <row r="25" spans="1:14" ht="12.75" customHeight="1">
      <c r="A25" s="89" t="s">
        <v>76</v>
      </c>
      <c r="B25" s="231">
        <v>183.73916666666668</v>
      </c>
      <c r="C25" s="231">
        <v>169.46100000000001</v>
      </c>
      <c r="D25" s="231">
        <v>176.60008333333334</v>
      </c>
      <c r="E25" s="231">
        <v>145.18708333333331</v>
      </c>
      <c r="F25" s="231">
        <v>132.78941666666668</v>
      </c>
      <c r="G25" s="232">
        <v>138.98824999999999</v>
      </c>
      <c r="H25" s="18"/>
      <c r="K25" s="19"/>
      <c r="L25" s="19"/>
      <c r="M25" s="19"/>
      <c r="N25" s="19"/>
    </row>
    <row r="26" spans="1:14" ht="12.75" customHeight="1">
      <c r="A26" s="89" t="s">
        <v>108</v>
      </c>
      <c r="B26" s="231">
        <v>124.658</v>
      </c>
      <c r="C26" s="231">
        <v>123.98683333333332</v>
      </c>
      <c r="D26" s="231">
        <v>124.32241666666665</v>
      </c>
      <c r="E26" s="231">
        <v>135.24033333333333</v>
      </c>
      <c r="F26" s="231">
        <v>130.65916666666666</v>
      </c>
      <c r="G26" s="232">
        <v>132.94974999999999</v>
      </c>
      <c r="H26" s="18"/>
      <c r="K26" s="19"/>
      <c r="L26" s="19"/>
      <c r="M26" s="19"/>
      <c r="N26" s="19"/>
    </row>
    <row r="27" spans="1:14" ht="12.75" customHeight="1">
      <c r="A27" s="89" t="s">
        <v>139</v>
      </c>
      <c r="B27" s="231">
        <v>119.79983333333334</v>
      </c>
      <c r="C27" s="231">
        <v>119.86966666666666</v>
      </c>
      <c r="D27" s="231">
        <v>119.83474999999999</v>
      </c>
      <c r="E27" s="231">
        <v>122.34524999999999</v>
      </c>
      <c r="F27" s="231">
        <v>124.75958333333334</v>
      </c>
      <c r="G27" s="232">
        <v>123.55241666666666</v>
      </c>
      <c r="H27" s="18"/>
      <c r="K27" s="19"/>
      <c r="L27" s="19"/>
      <c r="M27" s="19"/>
      <c r="N27" s="19"/>
    </row>
    <row r="28" spans="1:14" ht="12.75" customHeight="1">
      <c r="A28" s="89" t="s">
        <v>36</v>
      </c>
      <c r="B28" s="231">
        <v>126.66616666666665</v>
      </c>
      <c r="C28" s="231">
        <v>125.64</v>
      </c>
      <c r="D28" s="231">
        <v>126.15308333333333</v>
      </c>
      <c r="E28" s="231">
        <v>132.53900000000002</v>
      </c>
      <c r="F28" s="231">
        <v>132.84966666666665</v>
      </c>
      <c r="G28" s="232">
        <v>132.69433333333333</v>
      </c>
      <c r="K28" s="19"/>
      <c r="L28" s="19"/>
      <c r="M28" s="19"/>
      <c r="N28" s="19"/>
    </row>
    <row r="29" spans="1:14" ht="12.75" customHeight="1">
      <c r="A29" s="89" t="s">
        <v>77</v>
      </c>
      <c r="B29" s="231">
        <v>130.22500000000002</v>
      </c>
      <c r="C29" s="231">
        <v>132.33333333333334</v>
      </c>
      <c r="D29" s="231">
        <v>131.27916666666667</v>
      </c>
      <c r="E29" s="231">
        <v>140.2611666666667</v>
      </c>
      <c r="F29" s="231">
        <v>140.91200000000001</v>
      </c>
      <c r="G29" s="232">
        <v>140.58658333333335</v>
      </c>
      <c r="K29" s="19"/>
      <c r="L29" s="19"/>
      <c r="M29" s="19"/>
      <c r="N29" s="19"/>
    </row>
    <row r="30" spans="1:14" ht="12.75" customHeight="1">
      <c r="A30" s="89" t="s">
        <v>145</v>
      </c>
      <c r="B30" s="231">
        <v>134.30933333333331</v>
      </c>
      <c r="C30" s="231">
        <v>136.74633333333335</v>
      </c>
      <c r="D30" s="231">
        <v>135.52783333333335</v>
      </c>
      <c r="E30" s="231">
        <v>134.69016666666667</v>
      </c>
      <c r="F30" s="231">
        <v>135.51266666666666</v>
      </c>
      <c r="G30" s="232">
        <v>135.10141666666667</v>
      </c>
      <c r="K30" s="19"/>
      <c r="L30" s="19"/>
      <c r="M30" s="19"/>
      <c r="N30" s="19"/>
    </row>
    <row r="31" spans="1:14" ht="12.75" customHeight="1">
      <c r="A31" s="89" t="s">
        <v>218</v>
      </c>
      <c r="B31" s="231">
        <v>141.35933333333332</v>
      </c>
      <c r="C31" s="231">
        <v>147.51583333333335</v>
      </c>
      <c r="D31" s="231">
        <v>144.43758333333332</v>
      </c>
      <c r="E31" s="231">
        <v>148.18249999999998</v>
      </c>
      <c r="F31" s="231">
        <v>143.11383333333333</v>
      </c>
      <c r="G31" s="232">
        <v>145.64816666666667</v>
      </c>
      <c r="H31" s="18"/>
      <c r="K31" s="19"/>
      <c r="L31" s="19"/>
      <c r="M31" s="19"/>
      <c r="N31" s="19"/>
    </row>
    <row r="32" spans="1:14" ht="12.75" customHeight="1">
      <c r="A32" s="89" t="s">
        <v>26</v>
      </c>
      <c r="B32" s="231">
        <v>162.04983333333334</v>
      </c>
      <c r="C32" s="231">
        <v>152.64666666666668</v>
      </c>
      <c r="D32" s="231">
        <v>157.34825000000001</v>
      </c>
      <c r="E32" s="231">
        <v>134.99633333333333</v>
      </c>
      <c r="F32" s="231">
        <v>131.06866666666667</v>
      </c>
      <c r="G32" s="232">
        <v>133.0325</v>
      </c>
      <c r="H32" s="18"/>
      <c r="K32" s="19"/>
      <c r="L32" s="19"/>
      <c r="M32" s="19"/>
      <c r="N32" s="19"/>
    </row>
    <row r="33" spans="1:36" ht="12.75" customHeight="1">
      <c r="A33" s="89" t="s">
        <v>219</v>
      </c>
      <c r="B33" s="231">
        <v>126.26511111111112</v>
      </c>
      <c r="C33" s="231">
        <v>130.83627777777778</v>
      </c>
      <c r="D33" s="231">
        <v>128.55069444444442</v>
      </c>
      <c r="E33" s="231">
        <v>139.62111111111111</v>
      </c>
      <c r="F33" s="231">
        <v>144.87572222222221</v>
      </c>
      <c r="G33" s="232">
        <v>142.24841666666666</v>
      </c>
      <c r="H33" s="18"/>
      <c r="K33" s="19"/>
      <c r="L33" s="19"/>
      <c r="M33" s="19"/>
      <c r="N33" s="19"/>
    </row>
    <row r="34" spans="1:36" ht="12.75" customHeight="1">
      <c r="A34" s="89" t="s">
        <v>137</v>
      </c>
      <c r="B34" s="231">
        <v>131.177388888889</v>
      </c>
      <c r="C34" s="231">
        <v>131.87450000000001</v>
      </c>
      <c r="D34" s="231">
        <v>131.52594444444443</v>
      </c>
      <c r="E34" s="231">
        <v>134.45544444444445</v>
      </c>
      <c r="F34" s="231">
        <v>134.95894444444446</v>
      </c>
      <c r="G34" s="232">
        <v>134.70719444444444</v>
      </c>
      <c r="H34" s="18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12.75" customHeight="1">
      <c r="A35" s="89" t="s">
        <v>78</v>
      </c>
      <c r="B35" s="231">
        <v>113.27</v>
      </c>
      <c r="C35" s="231">
        <v>112.94666666666667</v>
      </c>
      <c r="D35" s="231">
        <v>113.10833333333335</v>
      </c>
      <c r="E35" s="231">
        <v>114.04966666666667</v>
      </c>
      <c r="F35" s="231">
        <v>113.31349999999998</v>
      </c>
      <c r="G35" s="232">
        <v>113.68158333333332</v>
      </c>
      <c r="H35" s="18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12.75" customHeight="1">
      <c r="A36" s="89" t="s">
        <v>79</v>
      </c>
      <c r="B36" s="231">
        <v>114.71550000000001</v>
      </c>
      <c r="C36" s="231">
        <v>114.95616666666666</v>
      </c>
      <c r="D36" s="231">
        <v>114.83583333333333</v>
      </c>
      <c r="E36" s="231">
        <v>116.33833333333332</v>
      </c>
      <c r="F36" s="231">
        <v>115.7325</v>
      </c>
      <c r="G36" s="232">
        <v>116.03541666666666</v>
      </c>
      <c r="H36" s="18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12.75" customHeight="1">
      <c r="A37" s="89" t="s">
        <v>146</v>
      </c>
      <c r="B37" s="231">
        <v>123.38583333333334</v>
      </c>
      <c r="C37" s="231">
        <v>123.97261111111112</v>
      </c>
      <c r="D37" s="231">
        <v>123.67922222222224</v>
      </c>
      <c r="E37" s="231">
        <v>126.27505555555554</v>
      </c>
      <c r="F37" s="231">
        <v>125.74055555555556</v>
      </c>
      <c r="G37" s="232">
        <v>126.00780555555555</v>
      </c>
      <c r="H37" s="18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89"/>
      <c r="B38" s="231"/>
      <c r="C38" s="231"/>
      <c r="D38" s="231"/>
      <c r="E38" s="231"/>
      <c r="F38" s="231"/>
      <c r="G38" s="232"/>
      <c r="H38" s="18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2.75" customHeight="1">
      <c r="A39" s="233" t="s">
        <v>44</v>
      </c>
      <c r="B39" s="234">
        <v>128.42683333333335</v>
      </c>
      <c r="C39" s="234">
        <v>128.78116666666665</v>
      </c>
      <c r="D39" s="235">
        <v>128.60399999999998</v>
      </c>
      <c r="E39" s="234">
        <v>129.97583333333333</v>
      </c>
      <c r="F39" s="234">
        <v>130.81800000000001</v>
      </c>
      <c r="G39" s="235">
        <v>130.39691666666667</v>
      </c>
      <c r="H39" s="18">
        <v>101.672</v>
      </c>
      <c r="K39" s="19"/>
      <c r="L39" s="19"/>
      <c r="M39" s="19"/>
      <c r="N39" s="19"/>
    </row>
    <row r="40" spans="1:36" ht="12.75" customHeight="1">
      <c r="A40" s="233" t="s">
        <v>45</v>
      </c>
      <c r="B40" s="234">
        <v>128.33150000000001</v>
      </c>
      <c r="C40" s="234">
        <v>128.7226666666667</v>
      </c>
      <c r="D40" s="235">
        <v>128.52708333333334</v>
      </c>
      <c r="E40" s="234">
        <v>132.18616666666668</v>
      </c>
      <c r="F40" s="234">
        <v>133.47533333333334</v>
      </c>
      <c r="G40" s="235">
        <v>132.83075000000002</v>
      </c>
      <c r="H40" s="18"/>
      <c r="K40" s="19"/>
      <c r="L40" s="19"/>
      <c r="M40" s="19"/>
      <c r="N40" s="19"/>
    </row>
    <row r="41" spans="1:36" ht="12.75" customHeight="1">
      <c r="A41" s="233" t="s">
        <v>43</v>
      </c>
      <c r="B41" s="234">
        <v>132.14149999999998</v>
      </c>
      <c r="C41" s="234">
        <v>132.14616666666669</v>
      </c>
      <c r="D41" s="235">
        <v>132.14383333333336</v>
      </c>
      <c r="E41" s="234">
        <v>131.16616666666667</v>
      </c>
      <c r="F41" s="234">
        <v>131.86533333333333</v>
      </c>
      <c r="G41" s="235">
        <v>131.51575</v>
      </c>
      <c r="H41" s="18"/>
      <c r="K41" s="19"/>
      <c r="L41" s="19"/>
      <c r="M41" s="19"/>
      <c r="N41" s="19"/>
    </row>
    <row r="42" spans="1:36" ht="12.75" customHeight="1">
      <c r="A42" s="233" t="s">
        <v>28</v>
      </c>
      <c r="B42" s="234">
        <v>124.83733333333333</v>
      </c>
      <c r="C42" s="234">
        <v>125.59733333333334</v>
      </c>
      <c r="D42" s="235">
        <v>125.21733333333334</v>
      </c>
      <c r="E42" s="234">
        <v>131.72766666666666</v>
      </c>
      <c r="F42" s="234">
        <v>132.01500000000001</v>
      </c>
      <c r="G42" s="235">
        <v>131.87133333333333</v>
      </c>
      <c r="H42" s="18"/>
      <c r="K42" s="19"/>
      <c r="L42" s="19"/>
      <c r="M42" s="19"/>
      <c r="N42" s="19"/>
    </row>
    <row r="43" spans="1:36" ht="12.75" customHeight="1">
      <c r="A43" s="233"/>
      <c r="B43" s="234"/>
      <c r="C43" s="234"/>
      <c r="D43" s="235"/>
      <c r="H43" s="18"/>
      <c r="K43" s="19"/>
      <c r="L43" s="19"/>
      <c r="M43" s="19"/>
      <c r="N43" s="19"/>
    </row>
    <row r="44" spans="1:36" ht="12.75" customHeight="1" thickBot="1">
      <c r="A44" s="236" t="s">
        <v>55</v>
      </c>
      <c r="B44" s="237">
        <v>114.89083333333333</v>
      </c>
      <c r="C44" s="237">
        <v>115.774333333333</v>
      </c>
      <c r="D44" s="238">
        <v>115.33258333333333</v>
      </c>
      <c r="E44" s="237">
        <v>117.6875</v>
      </c>
      <c r="F44" s="237">
        <v>119.1435</v>
      </c>
      <c r="G44" s="238">
        <v>118.41550000000001</v>
      </c>
      <c r="H44" s="18"/>
      <c r="K44" s="19"/>
      <c r="L44" s="19"/>
      <c r="M44" s="19"/>
      <c r="N44" s="19"/>
    </row>
    <row r="45" spans="1:36" ht="16.5">
      <c r="A45" s="93" t="s">
        <v>22</v>
      </c>
      <c r="B45" s="72"/>
      <c r="C45" s="72"/>
      <c r="D45" s="72"/>
      <c r="E45" s="72"/>
      <c r="F45" s="72"/>
      <c r="G45" s="72"/>
    </row>
    <row r="46" spans="1:36" ht="16.5">
      <c r="A46" s="72"/>
      <c r="B46" s="72"/>
      <c r="C46" s="72"/>
      <c r="D46" s="72"/>
      <c r="E46" s="72"/>
      <c r="F46" s="72"/>
      <c r="G46" s="72"/>
    </row>
    <row r="47" spans="1:36" ht="16.5">
      <c r="A47" s="72"/>
      <c r="B47" s="72"/>
      <c r="C47" s="72"/>
      <c r="D47" s="72"/>
      <c r="E47" s="72"/>
      <c r="F47" s="72"/>
      <c r="G47" s="72"/>
    </row>
  </sheetData>
  <mergeCells count="5">
    <mergeCell ref="A1:G1"/>
    <mergeCell ref="A5:A6"/>
    <mergeCell ref="B5:D5"/>
    <mergeCell ref="E5:G5"/>
    <mergeCell ref="A3:G3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6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8">
    <pageSetUpPr fitToPage="1"/>
  </sheetPr>
  <dimension ref="A1:J47"/>
  <sheetViews>
    <sheetView showGridLines="0" zoomScaleNormal="100" zoomScaleSheetLayoutView="115" workbookViewId="0">
      <selection activeCell="B42" sqref="B42"/>
    </sheetView>
  </sheetViews>
  <sheetFormatPr baseColWidth="10" defaultColWidth="11.42578125" defaultRowHeight="12.75"/>
  <cols>
    <col min="1" max="1" width="46.7109375" style="6" customWidth="1"/>
    <col min="2" max="4" width="22.7109375" style="6" customWidth="1"/>
    <col min="5" max="7" width="14.7109375" style="6" customWidth="1"/>
    <col min="8" max="16384" width="11.42578125" style="6"/>
  </cols>
  <sheetData>
    <row r="1" spans="1:10" s="13" customFormat="1" ht="18.75">
      <c r="A1" s="383" t="s">
        <v>128</v>
      </c>
      <c r="B1" s="383"/>
      <c r="C1" s="383"/>
      <c r="D1" s="383"/>
      <c r="E1" s="17"/>
      <c r="F1" s="17"/>
      <c r="G1" s="17"/>
    </row>
    <row r="2" spans="1:10" ht="12.75" customHeight="1">
      <c r="A2" s="128"/>
      <c r="B2" s="128"/>
      <c r="C2" s="128"/>
      <c r="D2" s="128"/>
    </row>
    <row r="3" spans="1:10" ht="31.5" customHeight="1">
      <c r="A3" s="391" t="s">
        <v>224</v>
      </c>
      <c r="B3" s="391"/>
      <c r="C3" s="391"/>
      <c r="D3" s="391"/>
      <c r="E3" s="26"/>
      <c r="F3" s="26"/>
      <c r="G3" s="26"/>
      <c r="H3" s="26"/>
      <c r="I3" s="26"/>
      <c r="J3" s="8"/>
    </row>
    <row r="4" spans="1:10" ht="15" customHeight="1">
      <c r="A4" s="402"/>
      <c r="B4" s="402"/>
      <c r="C4" s="402"/>
      <c r="D4" s="402"/>
      <c r="E4" s="26"/>
      <c r="F4" s="26"/>
      <c r="G4" s="26"/>
      <c r="H4" s="26"/>
      <c r="I4" s="26"/>
      <c r="J4" s="8"/>
    </row>
    <row r="5" spans="1:10" ht="12.75" customHeight="1" thickBot="1">
      <c r="A5" s="69"/>
      <c r="B5" s="69"/>
      <c r="C5" s="69"/>
      <c r="D5" s="69"/>
      <c r="E5" s="14"/>
      <c r="F5" s="14"/>
      <c r="G5" s="10"/>
      <c r="H5" s="8"/>
      <c r="I5" s="8"/>
      <c r="J5" s="8"/>
    </row>
    <row r="6" spans="1:10" ht="34.5" customHeight="1">
      <c r="A6" s="423" t="s">
        <v>38</v>
      </c>
      <c r="B6" s="408" t="s">
        <v>241</v>
      </c>
      <c r="C6" s="408"/>
      <c r="D6" s="409"/>
      <c r="E6" s="84"/>
    </row>
    <row r="7" spans="1:10" ht="34.5" customHeight="1" thickBot="1">
      <c r="A7" s="425"/>
      <c r="B7" s="140" t="s">
        <v>19</v>
      </c>
      <c r="C7" s="140" t="s">
        <v>20</v>
      </c>
      <c r="D7" s="228" t="s">
        <v>21</v>
      </c>
      <c r="E7" s="263"/>
    </row>
    <row r="8" spans="1:10" ht="21.75" customHeight="1">
      <c r="A8" s="119" t="s">
        <v>25</v>
      </c>
      <c r="B8" s="264">
        <f>('6.11.1'!E7-'6.11.1'!B7)*100/'6.11.1'!B7</f>
        <v>3.7043861287087547</v>
      </c>
      <c r="C8" s="264">
        <f>('6.11.1'!F7-'6.11.1'!C7)*100/'6.11.1'!C7</f>
        <v>1.9499940768640125</v>
      </c>
      <c r="D8" s="230">
        <f>('6.11.1'!G7-'6.11.1'!D7)*100/'6.11.1'!D7</f>
        <v>2.8217139809497875</v>
      </c>
      <c r="E8" s="84"/>
    </row>
    <row r="9" spans="1:10" ht="12.75" customHeight="1">
      <c r="A9" s="89" t="s">
        <v>24</v>
      </c>
      <c r="B9" s="265">
        <f>('6.11.1'!E8-'6.11.1'!B8)*100/'6.11.1'!B8</f>
        <v>2.1649893886492793</v>
      </c>
      <c r="C9" s="265">
        <f>('6.11.1'!F8-'6.11.1'!C8)*100/'6.11.1'!C8</f>
        <v>0.88316240232109822</v>
      </c>
      <c r="D9" s="232">
        <f>('6.11.1'!G8-'6.11.1'!D8)*100/'6.11.1'!D8</f>
        <v>1.5210682569414911</v>
      </c>
      <c r="E9" s="84"/>
    </row>
    <row r="10" spans="1:10" ht="12.75" customHeight="1">
      <c r="A10" s="89" t="s">
        <v>70</v>
      </c>
      <c r="B10" s="265">
        <f>('6.11.1'!E9-'6.11.1'!B9)*100/'6.11.1'!B9</f>
        <v>0.65917051626986356</v>
      </c>
      <c r="C10" s="265">
        <f>('6.11.1'!F9-'6.11.1'!C9)*100/'6.11.1'!C9</f>
        <v>0.27579276034416594</v>
      </c>
      <c r="D10" s="232">
        <f>('6.11.1'!G9-'6.11.1'!D9)*100/'6.11.1'!D9</f>
        <v>0.46819598374338961</v>
      </c>
      <c r="E10" s="84"/>
    </row>
    <row r="11" spans="1:10" ht="12.75" customHeight="1">
      <c r="A11" s="89" t="s">
        <v>141</v>
      </c>
      <c r="B11" s="265">
        <f>('6.11.1'!E10-'6.11.1'!B10)*100/'6.11.1'!B10</f>
        <v>3.2394689884284915</v>
      </c>
      <c r="C11" s="265">
        <f>('6.11.1'!F10-'6.11.1'!C10)*100/'6.11.1'!C10</f>
        <v>2.4480044100909364</v>
      </c>
      <c r="D11" s="232">
        <f>('6.11.1'!G10-'6.11.1'!D10)*100/'6.11.1'!D10</f>
        <v>2.8412259930810793</v>
      </c>
      <c r="E11" s="84"/>
    </row>
    <row r="12" spans="1:10" ht="12.75" customHeight="1">
      <c r="A12" s="89" t="s">
        <v>71</v>
      </c>
      <c r="B12" s="265">
        <f>('6.11.1'!E11-'6.11.1'!B11)*100/'6.11.1'!B11</f>
        <v>12.063476744451014</v>
      </c>
      <c r="C12" s="265">
        <f>('6.11.1'!F11-'6.11.1'!C11)*100/'6.11.1'!C11</f>
        <v>16.694068761221093</v>
      </c>
      <c r="D12" s="232">
        <f>('6.11.1'!G11-'6.11.1'!D11)*100/'6.11.1'!D11</f>
        <v>14.410810239192081</v>
      </c>
      <c r="E12" s="84"/>
    </row>
    <row r="13" spans="1:10" ht="12.75" customHeight="1">
      <c r="A13" s="89" t="s">
        <v>34</v>
      </c>
      <c r="B13" s="265">
        <f>('6.11.1'!E12-'6.11.1'!B12)*100/'6.11.1'!B12</f>
        <v>1.8469400328142924</v>
      </c>
      <c r="C13" s="265">
        <f>('6.11.1'!F12-'6.11.1'!C12)*100/'6.11.1'!C12</f>
        <v>1.3761650167470365</v>
      </c>
      <c r="D13" s="232">
        <f>('6.11.1'!G12-'6.11.1'!D12)*100/'6.11.1'!D12</f>
        <v>1.6101664320011329</v>
      </c>
      <c r="E13" s="84"/>
    </row>
    <row r="14" spans="1:10" ht="12.75" customHeight="1">
      <c r="A14" s="89" t="s">
        <v>72</v>
      </c>
      <c r="B14" s="265">
        <f>('6.11.1'!E13-'6.11.1'!B13)*100/'6.11.1'!B13</f>
        <v>11.644337736803916</v>
      </c>
      <c r="C14" s="265">
        <f>('6.11.1'!F13-'6.11.1'!C13)*100/'6.11.1'!C13</f>
        <v>8.7564151319693266</v>
      </c>
      <c r="D14" s="232">
        <f>('6.11.1'!G13-'6.11.1'!D13)*100/'6.11.1'!D13</f>
        <v>10.14619413295631</v>
      </c>
      <c r="E14" s="84"/>
    </row>
    <row r="15" spans="1:10" ht="12.75" customHeight="1">
      <c r="A15" s="89" t="s">
        <v>35</v>
      </c>
      <c r="B15" s="265">
        <f>('6.11.1'!E14-'6.11.1'!B14)*100/'6.11.1'!B14</f>
        <v>1.742287703105899</v>
      </c>
      <c r="C15" s="265">
        <f>('6.11.1'!F14-'6.11.1'!C14)*100/'6.11.1'!C14</f>
        <v>3.5882507363562808</v>
      </c>
      <c r="D15" s="232">
        <f>('6.11.1'!G14-'6.11.1'!D14)*100/'6.11.1'!D14</f>
        <v>2.6671422698529303</v>
      </c>
      <c r="E15" s="84"/>
    </row>
    <row r="16" spans="1:10" ht="12.75" customHeight="1">
      <c r="A16" s="89" t="s">
        <v>73</v>
      </c>
      <c r="B16" s="265">
        <f>('6.11.1'!E15-'6.11.1'!B15)*100/'6.11.1'!B15</f>
        <v>3.5309265118742377</v>
      </c>
      <c r="C16" s="265">
        <f>('6.11.1'!F15-'6.11.1'!C15)*100/'6.11.1'!C15</f>
        <v>5.33600670929982</v>
      </c>
      <c r="D16" s="232">
        <f>('6.11.1'!G15-'6.11.1'!D15)*100/'6.11.1'!D15</f>
        <v>4.4379829720935922</v>
      </c>
      <c r="E16" s="84"/>
    </row>
    <row r="17" spans="1:5" ht="12.75" customHeight="1">
      <c r="A17" s="89" t="s">
        <v>142</v>
      </c>
      <c r="B17" s="265">
        <f>('6.11.1'!E16-'6.11.1'!B16)*100/'6.11.1'!B16</f>
        <v>2.8848691221695471</v>
      </c>
      <c r="C17" s="265">
        <f>('6.11.1'!F16-'6.11.1'!C16)*100/'6.11.1'!C16</f>
        <v>5.1898580337407321</v>
      </c>
      <c r="D17" s="232">
        <f>('6.11.1'!G16-'6.11.1'!D16)*100/'6.11.1'!D16</f>
        <v>4.0385977763442762</v>
      </c>
      <c r="E17" s="84"/>
    </row>
    <row r="18" spans="1:5" ht="12.75" customHeight="1">
      <c r="A18" s="89" t="s">
        <v>74</v>
      </c>
      <c r="B18" s="265">
        <f>('6.11.1'!E17-'6.11.1'!B17)*100/'6.11.1'!B17</f>
        <v>3.8149854924048352</v>
      </c>
      <c r="C18" s="265">
        <f>('6.11.1'!F17-'6.11.1'!C17)*100/'6.11.1'!C17</f>
        <v>6.0203524625214904</v>
      </c>
      <c r="D18" s="232">
        <f>('6.11.1'!G17-'6.11.1'!D17)*100/'6.11.1'!D17</f>
        <v>4.9138222789174204</v>
      </c>
      <c r="E18" s="84"/>
    </row>
    <row r="19" spans="1:5" ht="12.75" customHeight="1">
      <c r="A19" s="89" t="s">
        <v>75</v>
      </c>
      <c r="B19" s="265">
        <f>('6.11.1'!E18-'6.11.1'!B18)*100/'6.11.1'!B18</f>
        <v>3.861856765389672</v>
      </c>
      <c r="C19" s="265">
        <f>('6.11.1'!F18-'6.11.1'!C18)*100/'6.11.1'!C18</f>
        <v>5.8934894218202709</v>
      </c>
      <c r="D19" s="232">
        <f>('6.11.1'!G18-'6.11.1'!D18)*100/'6.11.1'!D18</f>
        <v>4.8860770579131803</v>
      </c>
      <c r="E19" s="84"/>
    </row>
    <row r="20" spans="1:5" ht="12.75" customHeight="1">
      <c r="A20" s="89" t="s">
        <v>143</v>
      </c>
      <c r="B20" s="265">
        <f>('6.11.1'!E19-'6.11.1'!B19)*100/'6.11.1'!B19</f>
        <v>3.5222263978349022</v>
      </c>
      <c r="C20" s="265">
        <f>('6.11.1'!F19-'6.11.1'!C19)*100/'6.11.1'!C19</f>
        <v>3.8286245684951905</v>
      </c>
      <c r="D20" s="232">
        <f>('6.11.1'!G19-'6.11.1'!D19)*100/'6.11.1'!D19</f>
        <v>3.6763279148095771</v>
      </c>
      <c r="E20" s="84"/>
    </row>
    <row r="21" spans="1:5" ht="12.75" customHeight="1">
      <c r="A21" s="89" t="s">
        <v>144</v>
      </c>
      <c r="B21" s="265">
        <f>('6.11.1'!E20-'6.11.1'!B20)*100/'6.11.1'!B20</f>
        <v>1.5695602973185132</v>
      </c>
      <c r="C21" s="265">
        <f>('6.11.1'!F20-'6.11.1'!C20)*100/'6.11.1'!C20</f>
        <v>0.68084718979834868</v>
      </c>
      <c r="D21" s="232">
        <f>('6.11.1'!G20-'6.11.1'!D20)*100/'6.11.1'!D20</f>
        <v>1.123127168623254</v>
      </c>
      <c r="E21" s="84"/>
    </row>
    <row r="22" spans="1:5" ht="12.75" customHeight="1">
      <c r="A22" s="89" t="s">
        <v>135</v>
      </c>
      <c r="B22" s="265">
        <f>('6.11.1'!E21-'6.11.1'!B21)*100/'6.11.1'!B21</f>
        <v>2.3761500238911011</v>
      </c>
      <c r="C22" s="265">
        <f>('6.11.1'!F21-'6.11.1'!C21)*100/'6.11.1'!C21</f>
        <v>4.682650195182303</v>
      </c>
      <c r="D22" s="232">
        <f>('6.11.1'!G21-'6.11.1'!D21)*100/'6.11.1'!D21</f>
        <v>3.52508020371133</v>
      </c>
      <c r="E22" s="84"/>
    </row>
    <row r="23" spans="1:5" ht="12.75" customHeight="1">
      <c r="A23" s="89" t="s">
        <v>140</v>
      </c>
      <c r="B23" s="265">
        <f>('6.11.1'!E22-'6.11.1'!B22)*100/'6.11.1'!B22</f>
        <v>1.1632746949415786</v>
      </c>
      <c r="C23" s="265">
        <f>('6.11.1'!F22-'6.11.1'!C22)*100/'6.11.1'!C22</f>
        <v>2.8072862984791578</v>
      </c>
      <c r="D23" s="232">
        <f>('6.11.1'!G22-'6.11.1'!D22)*100/'6.11.1'!D22</f>
        <v>1.9864012812420457</v>
      </c>
      <c r="E23" s="84"/>
    </row>
    <row r="24" spans="1:5" ht="12.75" customHeight="1">
      <c r="A24" s="89" t="s">
        <v>23</v>
      </c>
      <c r="B24" s="265">
        <f>('6.11.1'!E23-'6.11.1'!B23)*100/'6.11.1'!B23</f>
        <v>11.943373567110601</v>
      </c>
      <c r="C24" s="265">
        <f>('6.11.1'!F23-'6.11.1'!C23)*100/'6.11.1'!C23</f>
        <v>23.067200758105741</v>
      </c>
      <c r="D24" s="232">
        <f>('6.11.1'!G23-'6.11.1'!D23)*100/'6.11.1'!D23</f>
        <v>17.539394598968265</v>
      </c>
      <c r="E24" s="84"/>
    </row>
    <row r="25" spans="1:5" ht="12.75" customHeight="1">
      <c r="A25" s="89" t="s">
        <v>136</v>
      </c>
      <c r="B25" s="265">
        <f>('6.11.1'!E24-'6.11.1'!B24)*100/'6.11.1'!B24</f>
        <v>5.3160292150634927</v>
      </c>
      <c r="C25" s="265">
        <f>('6.11.1'!F24-'6.11.1'!C24)*100/'6.11.1'!C24</f>
        <v>6.3081511768930074</v>
      </c>
      <c r="D25" s="232">
        <f>('6.11.1'!G24-'6.11.1'!D24)*100/'6.11.1'!D24</f>
        <v>5.8152605489513656</v>
      </c>
      <c r="E25" s="84"/>
    </row>
    <row r="26" spans="1:5" ht="12.75" customHeight="1">
      <c r="A26" s="89" t="s">
        <v>76</v>
      </c>
      <c r="B26" s="265">
        <f>('6.11.1'!E25-'6.11.1'!B25)*100/'6.11.1'!B25</f>
        <v>-20.981962655394668</v>
      </c>
      <c r="C26" s="265">
        <f>('6.11.1'!F25-'6.11.1'!C25)*100/'6.11.1'!C25</f>
        <v>-21.640131554359602</v>
      </c>
      <c r="D26" s="232">
        <f>('6.11.1'!G25-'6.11.1'!D25)*100/'6.11.1'!D25</f>
        <v>-21.297743819486694</v>
      </c>
      <c r="E26" s="84"/>
    </row>
    <row r="27" spans="1:5" ht="12.75" customHeight="1">
      <c r="A27" s="89" t="s">
        <v>27</v>
      </c>
      <c r="B27" s="265">
        <f>('6.11.1'!E26-'6.11.1'!B26)*100/'6.11.1'!B26</f>
        <v>8.4890928246348611</v>
      </c>
      <c r="C27" s="265">
        <f>('6.11.1'!F26-'6.11.1'!C26)*100/'6.11.1'!C26</f>
        <v>5.381485399659379</v>
      </c>
      <c r="D27" s="232">
        <f>('6.11.1'!G26-'6.11.1'!D26)*100/'6.11.1'!D26</f>
        <v>6.9394832924338594</v>
      </c>
      <c r="E27" s="84"/>
    </row>
    <row r="28" spans="1:5" ht="12.75" customHeight="1">
      <c r="A28" s="89" t="s">
        <v>139</v>
      </c>
      <c r="B28" s="265">
        <f>('6.11.1'!E27-'6.11.1'!B27)*100/'6.11.1'!B27</f>
        <v>2.1247247144194583</v>
      </c>
      <c r="C28" s="265">
        <f>('6.11.1'!F27-'6.11.1'!C27)*100/'6.11.1'!C27</f>
        <v>4.0793611950757729</v>
      </c>
      <c r="D28" s="232">
        <f>('6.11.1'!G27-'6.11.1'!D27)*100/'6.11.1'!D27</f>
        <v>3.1023277193524197</v>
      </c>
      <c r="E28" s="84"/>
    </row>
    <row r="29" spans="1:5" ht="12.75" customHeight="1">
      <c r="A29" s="89" t="s">
        <v>36</v>
      </c>
      <c r="B29" s="265">
        <f>('6.11.1'!E28-'6.11.1'!B28)*100/'6.11.1'!B28</f>
        <v>4.6364656702592466</v>
      </c>
      <c r="C29" s="265">
        <f>('6.11.1'!F28-'6.11.1'!C28)*100/'6.11.1'!C28</f>
        <v>5.7383529661466479</v>
      </c>
      <c r="D29" s="232">
        <f>('6.11.1'!G28-'6.11.1'!D28)*100/'6.11.1'!D28</f>
        <v>5.1851685485293366</v>
      </c>
      <c r="E29" s="84"/>
    </row>
    <row r="30" spans="1:5" ht="12.75" customHeight="1">
      <c r="A30" s="89" t="s">
        <v>77</v>
      </c>
      <c r="B30" s="265">
        <f>('6.11.1'!E29-'6.11.1'!B29)*100/'6.11.1'!B29</f>
        <v>7.7067895309400436</v>
      </c>
      <c r="C30" s="265">
        <f>('6.11.1'!F29-'6.11.1'!C29)*100/'6.11.1'!C29</f>
        <v>6.4826196473551612</v>
      </c>
      <c r="D30" s="232">
        <f>('6.11.1'!G29-'6.11.1'!D29)*100/'6.11.1'!D29</f>
        <v>7.0897895705716314</v>
      </c>
      <c r="E30" s="84"/>
    </row>
    <row r="31" spans="1:5" ht="12.75" customHeight="1">
      <c r="A31" s="89" t="s">
        <v>145</v>
      </c>
      <c r="B31" s="265">
        <f>('6.11.1'!E30-'6.11.1'!B30)*100/'6.11.1'!B30</f>
        <v>0.28354941825836616</v>
      </c>
      <c r="C31" s="265">
        <f>('6.11.1'!F30-'6.11.1'!C30)*100/'6.11.1'!C30</f>
        <v>-0.9021570352892041</v>
      </c>
      <c r="D31" s="232">
        <f>('6.11.1'!G30-'6.11.1'!D30)*100/'6.11.1'!D30</f>
        <v>-0.31463401736667795</v>
      </c>
      <c r="E31" s="84"/>
    </row>
    <row r="32" spans="1:5" ht="12.75" customHeight="1">
      <c r="A32" s="89" t="s">
        <v>37</v>
      </c>
      <c r="B32" s="265">
        <f>('6.11.1'!E31-'6.11.1'!B31)*100/'6.11.1'!B31</f>
        <v>4.8268243106220918</v>
      </c>
      <c r="C32" s="265">
        <f>('6.11.1'!F31-'6.11.1'!C31)*100/'6.11.1'!C31</f>
        <v>-2.9840864539964738</v>
      </c>
      <c r="D32" s="232">
        <f>('6.11.1'!G31-'6.11.1'!D31)*100/'6.11.1'!D31</f>
        <v>0.83813596530451495</v>
      </c>
      <c r="E32" s="84"/>
    </row>
    <row r="33" spans="1:5" ht="12.75" customHeight="1">
      <c r="A33" s="89" t="s">
        <v>26</v>
      </c>
      <c r="B33" s="265">
        <f>('6.11.1'!E32-'6.11.1'!B32)*100/'6.11.1'!B32</f>
        <v>-16.694555892786074</v>
      </c>
      <c r="C33" s="265">
        <f>('6.11.1'!F32-'6.11.1'!C32)*100/'6.11.1'!C32</f>
        <v>-14.13591300170328</v>
      </c>
      <c r="D33" s="232">
        <f>('6.11.1'!G32-'6.11.1'!D32)*100/'6.11.1'!D32</f>
        <v>-15.453460715324134</v>
      </c>
      <c r="E33" s="84"/>
    </row>
    <row r="34" spans="1:5" ht="12.75" customHeight="1">
      <c r="A34" s="89" t="s">
        <v>138</v>
      </c>
      <c r="B34" s="265">
        <f>('6.11.1'!E33-'6.11.1'!B33)*100/'6.11.1'!B33</f>
        <v>10.57774383000141</v>
      </c>
      <c r="C34" s="265">
        <f>('6.11.1'!F33-'6.11.1'!C33)*100/'6.11.1'!C33</f>
        <v>10.730544068434964</v>
      </c>
      <c r="D34" s="232">
        <f>('6.11.1'!G33-'6.11.1'!D33)*100/'6.11.1'!D33</f>
        <v>10.655502314802325</v>
      </c>
      <c r="E34" s="84"/>
    </row>
    <row r="35" spans="1:5" ht="12.75" customHeight="1">
      <c r="A35" s="89" t="s">
        <v>137</v>
      </c>
      <c r="B35" s="265">
        <f>('6.11.1'!E34-'6.11.1'!B34)*100/'6.11.1'!B34</f>
        <v>2.4989486246993842</v>
      </c>
      <c r="C35" s="265">
        <f>('6.11.1'!F34-'6.11.1'!C34)*100/'6.11.1'!C34</f>
        <v>2.3389240864946923</v>
      </c>
      <c r="D35" s="232">
        <f>('6.11.1'!G34-'6.11.1'!D34)*100/'6.11.1'!D34</f>
        <v>2.41872431590388</v>
      </c>
      <c r="E35" s="84"/>
    </row>
    <row r="36" spans="1:5" ht="12.75" customHeight="1">
      <c r="A36" s="89" t="s">
        <v>78</v>
      </c>
      <c r="B36" s="265">
        <f>('6.11.1'!E35-'6.11.1'!B35)*100/'6.11.1'!B35</f>
        <v>0.68832582913981721</v>
      </c>
      <c r="C36" s="265">
        <f>('6.11.1'!F35-'6.11.1'!C35)*100/'6.11.1'!C35</f>
        <v>0.32478455908390724</v>
      </c>
      <c r="D36" s="232">
        <f>('6.11.1'!G35-'6.11.1'!D35)*100/'6.11.1'!D35</f>
        <v>0.50681500036835458</v>
      </c>
      <c r="E36" s="84"/>
    </row>
    <row r="37" spans="1:5" ht="14.25">
      <c r="A37" s="89" t="s">
        <v>79</v>
      </c>
      <c r="B37" s="265">
        <f>('6.11.1'!E36-'6.11.1'!B36)*100/'6.11.1'!B36</f>
        <v>1.4146591640478559</v>
      </c>
      <c r="C37" s="265">
        <f>('6.11.1'!F36-'6.11.1'!C36)*100/'6.11.1'!C36</f>
        <v>0.67532987211068052</v>
      </c>
      <c r="D37" s="232">
        <f>('6.11.1'!G36-'6.11.1'!D36)*100/'6.11.1'!D36</f>
        <v>1.0446071565931103</v>
      </c>
      <c r="E37" s="84"/>
    </row>
    <row r="38" spans="1:5" ht="14.25" customHeight="1">
      <c r="A38" s="89" t="s">
        <v>146</v>
      </c>
      <c r="B38" s="265">
        <f>('6.11.1'!E37-'6.11.1'!B37)*100/'6.11.1'!B37</f>
        <v>2.3416158437061534</v>
      </c>
      <c r="C38" s="265">
        <f>('6.11.1'!F37-'6.11.1'!C37)*100/'6.11.1'!C37</f>
        <v>1.4260766378953726</v>
      </c>
      <c r="D38" s="232">
        <f>('6.11.1'!G37-'6.11.1'!D37)*100/'6.11.1'!D37</f>
        <v>1.8827603307121392</v>
      </c>
      <c r="E38" s="84"/>
    </row>
    <row r="39" spans="1:5" ht="14.25">
      <c r="A39" s="89"/>
      <c r="B39" s="231"/>
      <c r="C39" s="231"/>
      <c r="D39" s="232"/>
      <c r="E39" s="84"/>
    </row>
    <row r="40" spans="1:5" ht="14.25">
      <c r="A40" s="233" t="s">
        <v>44</v>
      </c>
      <c r="B40" s="266">
        <f>('6.11.1'!E39-'6.11.1'!B39)*100/'6.11.1'!B39</f>
        <v>1.20613423207246</v>
      </c>
      <c r="C40" s="266">
        <f>('6.11.1'!F39-'6.11.1'!C39)*100/'6.11.1'!C39</f>
        <v>1.581623606971539</v>
      </c>
      <c r="D40" s="235">
        <f>('6.11.1'!G39-'6.11.1'!D39)*100/'6.11.1'!D39</f>
        <v>1.394137559225751</v>
      </c>
      <c r="E40" s="84"/>
    </row>
    <row r="41" spans="1:5" ht="14.25">
      <c r="A41" s="233" t="s">
        <v>45</v>
      </c>
      <c r="B41" s="266">
        <f>('6.11.1'!E40-'6.11.1'!B40)*100/'6.11.1'!B40</f>
        <v>3.003679273340274</v>
      </c>
      <c r="C41" s="266">
        <f>('6.11.1'!F40-'6.11.1'!C40)*100/'6.11.1'!C40</f>
        <v>3.6921754262393365</v>
      </c>
      <c r="D41" s="235">
        <f>('6.11.1'!G40-'6.11.1'!D40)*100/'6.11.1'!D40</f>
        <v>3.3484512019191954</v>
      </c>
      <c r="E41" s="84"/>
    </row>
    <row r="42" spans="1:5" ht="14.25">
      <c r="A42" s="233" t="s">
        <v>43</v>
      </c>
      <c r="B42" s="266">
        <f>('6.11.1'!E41-'6.11.1'!B41)*100/'6.11.1'!B41</f>
        <v>-0.7380976705526352</v>
      </c>
      <c r="C42" s="266">
        <f>('6.11.1'!F41-'6.11.1'!C41)*100/'6.11.1'!C41</f>
        <v>-0.21251720001969696</v>
      </c>
      <c r="D42" s="235">
        <f>('6.11.1'!G41-'6.11.1'!D41)*100/'6.11.1'!D41</f>
        <v>-0.47530279506045647</v>
      </c>
      <c r="E42" s="84"/>
    </row>
    <row r="43" spans="1:5" ht="14.25">
      <c r="A43" s="233" t="s">
        <v>28</v>
      </c>
      <c r="B43" s="266">
        <f>('6.11.1'!E42-'6.11.1'!B42)*100/'6.11.1'!B42</f>
        <v>5.5194493100354576</v>
      </c>
      <c r="C43" s="266">
        <f>('6.11.1'!F42-'6.11.1'!C42)*100/'6.11.1'!C42</f>
        <v>5.1097157052166784</v>
      </c>
      <c r="D43" s="235">
        <f>('6.11.1'!G42-'6.11.1'!D42)*100/'6.11.1'!D42</f>
        <v>5.3139607935003532</v>
      </c>
      <c r="E43" s="84"/>
    </row>
    <row r="44" spans="1:5" ht="14.25">
      <c r="A44" s="233"/>
      <c r="B44" s="266"/>
      <c r="C44" s="266"/>
      <c r="D44" s="235"/>
      <c r="E44" s="84"/>
    </row>
    <row r="45" spans="1:5" ht="15" thickBot="1">
      <c r="A45" s="236" t="s">
        <v>55</v>
      </c>
      <c r="B45" s="267">
        <f>('6.11.1'!E44-'6.11.1'!B44)*100/'6.11.1'!B44</f>
        <v>2.4341947791019014</v>
      </c>
      <c r="C45" s="267">
        <f>('6.11.1'!F44-'6.11.1'!C44)*100/'6.11.1'!C44</f>
        <v>2.9101153681158531</v>
      </c>
      <c r="D45" s="238">
        <f>('6.11.1'!G44-'6.11.1'!D44)*100/'6.11.1'!D44</f>
        <v>2.6730665156059628</v>
      </c>
      <c r="E45" s="84"/>
    </row>
    <row r="46" spans="1:5" ht="14.25">
      <c r="A46" s="93" t="s">
        <v>22</v>
      </c>
      <c r="B46" s="93"/>
      <c r="C46" s="93"/>
      <c r="D46" s="93"/>
      <c r="E46" s="84"/>
    </row>
    <row r="47" spans="1:5">
      <c r="A47" s="35"/>
      <c r="B47" s="35"/>
      <c r="C47" s="35"/>
    </row>
  </sheetData>
  <mergeCells count="5">
    <mergeCell ref="A1:D1"/>
    <mergeCell ref="A6:A7"/>
    <mergeCell ref="B6:D6"/>
    <mergeCell ref="A4:D4"/>
    <mergeCell ref="A3:D3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11">
    <pageSetUpPr fitToPage="1"/>
  </sheetPr>
  <dimension ref="A1:J28"/>
  <sheetViews>
    <sheetView showGridLines="0" topLeftCell="A7" zoomScaleNormal="100" zoomScaleSheetLayoutView="145" workbookViewId="0">
      <selection activeCell="K24" sqref="K24"/>
    </sheetView>
  </sheetViews>
  <sheetFormatPr baseColWidth="10" defaultColWidth="11.42578125" defaultRowHeight="12.75"/>
  <cols>
    <col min="1" max="1" width="16.7109375" style="3" customWidth="1"/>
    <col min="2" max="5" width="16.7109375" style="6" customWidth="1"/>
    <col min="6" max="6" width="10.7109375" style="6" customWidth="1"/>
    <col min="7" max="16384" width="11.42578125" style="6"/>
  </cols>
  <sheetData>
    <row r="1" spans="1:8" s="13" customFormat="1" ht="18.75">
      <c r="A1" s="383" t="s">
        <v>128</v>
      </c>
      <c r="B1" s="383"/>
      <c r="C1" s="383"/>
      <c r="D1" s="383"/>
      <c r="E1" s="383"/>
    </row>
    <row r="2" spans="1:8" ht="12.75" customHeight="1">
      <c r="A2" s="80"/>
      <c r="B2" s="128"/>
      <c r="C2" s="128"/>
      <c r="D2" s="128"/>
      <c r="E2" s="128"/>
    </row>
    <row r="3" spans="1:8" ht="15" customHeight="1">
      <c r="A3" s="391" t="s">
        <v>151</v>
      </c>
      <c r="B3" s="391"/>
      <c r="C3" s="391"/>
      <c r="D3" s="391"/>
      <c r="E3" s="391"/>
    </row>
    <row r="4" spans="1:8" ht="15" customHeight="1">
      <c r="A4" s="391" t="s">
        <v>158</v>
      </c>
      <c r="B4" s="391"/>
      <c r="C4" s="391"/>
      <c r="D4" s="391"/>
      <c r="E4" s="391"/>
    </row>
    <row r="5" spans="1:8" ht="14.25" customHeight="1" thickBot="1">
      <c r="A5" s="271"/>
      <c r="B5" s="272"/>
      <c r="C5" s="272"/>
      <c r="D5" s="272"/>
      <c r="E5" s="272"/>
    </row>
    <row r="6" spans="1:8" s="34" customFormat="1" ht="34.5" customHeight="1" thickBot="1">
      <c r="A6" s="273" t="s">
        <v>33</v>
      </c>
      <c r="B6" s="274" t="s">
        <v>29</v>
      </c>
      <c r="C6" s="274" t="s">
        <v>30</v>
      </c>
      <c r="D6" s="274" t="s">
        <v>31</v>
      </c>
      <c r="E6" s="275" t="s">
        <v>32</v>
      </c>
      <c r="F6" s="268"/>
    </row>
    <row r="7" spans="1:8" ht="21.75" customHeight="1">
      <c r="A7" s="276">
        <v>2010</v>
      </c>
      <c r="B7" s="229">
        <v>438.42500000000001</v>
      </c>
      <c r="C7" s="229">
        <v>392.27499999999998</v>
      </c>
      <c r="D7" s="230">
        <v>46.15</v>
      </c>
      <c r="E7" s="230">
        <v>10.526315789473692</v>
      </c>
      <c r="F7" s="84"/>
      <c r="G7"/>
      <c r="H7"/>
    </row>
    <row r="8" spans="1:8" ht="14.25">
      <c r="A8" s="277">
        <v>2011</v>
      </c>
      <c r="B8" s="231">
        <v>439.6</v>
      </c>
      <c r="C8" s="231">
        <v>393.1</v>
      </c>
      <c r="D8" s="232">
        <v>46.5</v>
      </c>
      <c r="E8" s="232">
        <v>10.577797998180163</v>
      </c>
      <c r="F8" s="84"/>
      <c r="G8"/>
      <c r="H8"/>
    </row>
    <row r="9" spans="1:8" ht="14.25">
      <c r="A9" s="277">
        <v>2012</v>
      </c>
      <c r="B9" s="231">
        <v>445.72500000000002</v>
      </c>
      <c r="C9" s="231">
        <v>388.92500000000001</v>
      </c>
      <c r="D9" s="232">
        <v>56.800000000000011</v>
      </c>
      <c r="E9" s="232">
        <v>12.743283414661507</v>
      </c>
      <c r="F9" s="84"/>
      <c r="G9"/>
      <c r="H9"/>
    </row>
    <row r="10" spans="1:8" ht="14.25">
      <c r="A10" s="277">
        <v>2013</v>
      </c>
      <c r="B10" s="231">
        <v>454.1</v>
      </c>
      <c r="C10" s="231">
        <v>393.3</v>
      </c>
      <c r="D10" s="232">
        <v>60.800000000000011</v>
      </c>
      <c r="E10" s="232">
        <v>13.389121338912135</v>
      </c>
      <c r="F10" s="84"/>
      <c r="G10"/>
      <c r="H10"/>
    </row>
    <row r="11" spans="1:8" ht="14.25">
      <c r="A11" s="277">
        <v>2014</v>
      </c>
      <c r="B11" s="231">
        <v>468.5</v>
      </c>
      <c r="C11" s="231">
        <v>420.7</v>
      </c>
      <c r="D11" s="232">
        <v>47.800000000000011</v>
      </c>
      <c r="E11" s="232">
        <v>10.202774813233727</v>
      </c>
      <c r="F11" s="84"/>
      <c r="G11"/>
      <c r="H11"/>
    </row>
    <row r="12" spans="1:8" ht="14.25">
      <c r="A12" s="277">
        <v>2015</v>
      </c>
      <c r="B12" s="231">
        <v>454.1</v>
      </c>
      <c r="C12" s="231">
        <v>414</v>
      </c>
      <c r="D12" s="232">
        <v>40.100000000000023</v>
      </c>
      <c r="E12" s="232">
        <v>8.8306540409601446</v>
      </c>
      <c r="F12" s="84"/>
      <c r="G12"/>
      <c r="H12"/>
    </row>
    <row r="13" spans="1:8" ht="14.25">
      <c r="A13" s="277">
        <v>2016</v>
      </c>
      <c r="B13" s="231">
        <v>468.92500000000001</v>
      </c>
      <c r="C13" s="231">
        <v>423.67500000000001</v>
      </c>
      <c r="D13" s="232">
        <v>45.25</v>
      </c>
      <c r="E13" s="232">
        <v>9.6497307671802517</v>
      </c>
      <c r="F13" s="84"/>
      <c r="G13"/>
      <c r="H13"/>
    </row>
    <row r="14" spans="1:8" ht="14.25">
      <c r="A14" s="277">
        <v>2017</v>
      </c>
      <c r="B14" s="231">
        <v>494.27499999999998</v>
      </c>
      <c r="C14" s="231">
        <v>448.02499999999998</v>
      </c>
      <c r="D14" s="232">
        <v>46.25</v>
      </c>
      <c r="E14" s="232">
        <v>9.357139244347783</v>
      </c>
      <c r="F14" s="84"/>
      <c r="G14"/>
      <c r="H14"/>
    </row>
    <row r="15" spans="1:8" ht="14.25">
      <c r="A15" s="277">
        <v>2018</v>
      </c>
      <c r="B15" s="231">
        <v>485.3</v>
      </c>
      <c r="C15" s="231">
        <v>442.4</v>
      </c>
      <c r="D15" s="232">
        <v>42.900000000000034</v>
      </c>
      <c r="E15" s="232">
        <v>8.8398928497836451</v>
      </c>
      <c r="F15" s="84"/>
      <c r="G15"/>
      <c r="H15"/>
    </row>
    <row r="16" spans="1:8" ht="14.25">
      <c r="A16" s="277">
        <v>2019</v>
      </c>
      <c r="B16" s="231">
        <v>493.6</v>
      </c>
      <c r="C16" s="231">
        <v>456.1</v>
      </c>
      <c r="D16" s="232">
        <v>37.5</v>
      </c>
      <c r="E16" s="232">
        <v>7.5972447325769856</v>
      </c>
      <c r="F16" s="84"/>
      <c r="G16"/>
      <c r="H16"/>
    </row>
    <row r="17" spans="1:10" ht="14.25">
      <c r="A17" s="277">
        <v>2020</v>
      </c>
      <c r="B17" s="231">
        <v>508.9</v>
      </c>
      <c r="C17" s="380">
        <v>460.5</v>
      </c>
      <c r="D17" s="232">
        <v>48.399999999999977</v>
      </c>
      <c r="E17" s="232">
        <v>9.5107093731577876</v>
      </c>
      <c r="F17" s="84"/>
      <c r="G17"/>
      <c r="H17"/>
    </row>
    <row r="18" spans="1:10" ht="14.25">
      <c r="A18" s="277">
        <v>2021</v>
      </c>
      <c r="B18" s="231">
        <v>496.3</v>
      </c>
      <c r="C18" s="380">
        <v>457.4</v>
      </c>
      <c r="D18" s="232">
        <v>38.375</v>
      </c>
      <c r="E18" s="232">
        <v>7.825643640071374</v>
      </c>
      <c r="F18" s="84"/>
      <c r="G18"/>
      <c r="H18"/>
    </row>
    <row r="19" spans="1:10" ht="14.25">
      <c r="A19" s="277">
        <v>2022</v>
      </c>
      <c r="B19" s="231">
        <v>524.4</v>
      </c>
      <c r="C19" s="380">
        <v>480.4</v>
      </c>
      <c r="D19" s="232">
        <v>42.774999999999977</v>
      </c>
      <c r="E19" s="232">
        <v>8.3175343930776293</v>
      </c>
      <c r="F19" s="84"/>
      <c r="G19"/>
      <c r="H19"/>
    </row>
    <row r="20" spans="1:10" ht="14.25">
      <c r="A20" s="277">
        <v>2023</v>
      </c>
      <c r="B20" s="231">
        <v>533.29999999999995</v>
      </c>
      <c r="C20" s="380">
        <v>492.67500000000001</v>
      </c>
      <c r="D20" s="232">
        <v>40.699999999999989</v>
      </c>
      <c r="E20" s="232">
        <v>7.6306538551675631</v>
      </c>
      <c r="F20" s="84"/>
      <c r="G20"/>
      <c r="H20"/>
    </row>
    <row r="21" spans="1:10" ht="14.25">
      <c r="A21" s="277">
        <v>2024</v>
      </c>
      <c r="B21" s="231">
        <v>520.02499999999998</v>
      </c>
      <c r="C21" s="380">
        <v>486.32500000000005</v>
      </c>
      <c r="D21" s="232">
        <f>B21-C21</f>
        <v>33.699999999999932</v>
      </c>
      <c r="E21" s="232">
        <f>(D21/B21)*100</f>
        <v>6.4804576703043004</v>
      </c>
      <c r="F21" s="84"/>
      <c r="G21"/>
      <c r="H21"/>
    </row>
    <row r="22" spans="1:10" ht="15" thickBot="1">
      <c r="A22" s="278">
        <v>2025</v>
      </c>
      <c r="B22" s="279">
        <v>541</v>
      </c>
      <c r="C22" s="381">
        <v>501.7</v>
      </c>
      <c r="D22" s="280">
        <f>B22-C22</f>
        <v>39.300000000000011</v>
      </c>
      <c r="E22" s="280">
        <f>(D22/B22)*100</f>
        <v>7.2643253234750489</v>
      </c>
      <c r="F22" s="84"/>
      <c r="G22"/>
      <c r="H22"/>
    </row>
    <row r="23" spans="1:10" ht="14.25">
      <c r="A23" s="95" t="s">
        <v>82</v>
      </c>
      <c r="B23" s="269"/>
      <c r="C23" s="269"/>
      <c r="D23" s="269"/>
      <c r="E23" s="269"/>
      <c r="F23" s="84"/>
      <c r="G23"/>
      <c r="H23"/>
    </row>
    <row r="24" spans="1:10" ht="14.25">
      <c r="A24" s="95" t="s">
        <v>83</v>
      </c>
      <c r="B24" s="269"/>
      <c r="C24" s="269"/>
      <c r="D24" s="269"/>
      <c r="E24" s="269"/>
      <c r="F24" s="84"/>
      <c r="G24"/>
      <c r="H24"/>
    </row>
    <row r="25" spans="1:10" ht="14.25">
      <c r="A25" s="93" t="s">
        <v>42</v>
      </c>
      <c r="B25" s="93"/>
      <c r="C25" s="93"/>
      <c r="D25" s="270"/>
      <c r="E25" s="93"/>
      <c r="F25" s="84"/>
      <c r="G25"/>
      <c r="H25"/>
      <c r="J25" s="19"/>
    </row>
    <row r="26" spans="1:10" ht="16.5">
      <c r="A26" s="426" t="s">
        <v>157</v>
      </c>
      <c r="B26" s="426"/>
      <c r="C26" s="426"/>
      <c r="D26" s="426"/>
      <c r="E26" s="426"/>
      <c r="F26" s="84"/>
      <c r="G26"/>
      <c r="H26"/>
    </row>
    <row r="27" spans="1:10" ht="14.25">
      <c r="A27" s="95" t="s">
        <v>84</v>
      </c>
      <c r="B27" s="93"/>
      <c r="C27" s="93"/>
      <c r="D27" s="93"/>
      <c r="E27" s="93"/>
      <c r="F27" s="84"/>
    </row>
    <row r="28" spans="1:10" ht="16.5">
      <c r="A28" s="64"/>
      <c r="B28" s="72"/>
      <c r="C28" s="72"/>
      <c r="D28" s="72"/>
      <c r="E28" s="72"/>
    </row>
  </sheetData>
  <mergeCells count="4">
    <mergeCell ref="A1:E1"/>
    <mergeCell ref="A3:E3"/>
    <mergeCell ref="A4:E4"/>
    <mergeCell ref="A26:E26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8DB45-45EC-41D9-9B78-072521A4D66C}">
  <sheetPr codeName="Hoja3">
    <pageSetUpPr fitToPage="1"/>
  </sheetPr>
  <dimension ref="A1:F51"/>
  <sheetViews>
    <sheetView showGridLines="0" zoomScaleNormal="100" zoomScaleSheetLayoutView="75" workbookViewId="0">
      <selection activeCell="H23" sqref="H23"/>
    </sheetView>
  </sheetViews>
  <sheetFormatPr baseColWidth="10" defaultColWidth="11.42578125" defaultRowHeight="12.75"/>
  <cols>
    <col min="1" max="1" width="68.85546875" style="35" customWidth="1"/>
    <col min="2" max="3" width="27.7109375" style="35" customWidth="1"/>
    <col min="4" max="4" width="16.28515625" style="35" customWidth="1"/>
    <col min="5" max="16384" width="11.42578125" style="35"/>
  </cols>
  <sheetData>
    <row r="1" spans="1:6" s="13" customFormat="1" ht="18.75">
      <c r="A1" s="383" t="s">
        <v>128</v>
      </c>
      <c r="B1" s="383"/>
      <c r="C1" s="383"/>
      <c r="D1" s="299"/>
      <c r="E1" s="299"/>
      <c r="F1" s="299"/>
    </row>
    <row r="2" spans="1:6" ht="12.75" customHeight="1">
      <c r="A2" s="81"/>
      <c r="B2" s="298"/>
      <c r="C2" s="81"/>
      <c r="D2" s="5"/>
      <c r="E2" s="5"/>
    </row>
    <row r="3" spans="1:6" ht="15" customHeight="1">
      <c r="A3" s="402" t="s">
        <v>201</v>
      </c>
      <c r="B3" s="402"/>
      <c r="C3" s="402"/>
      <c r="D3" s="26"/>
      <c r="E3" s="26"/>
      <c r="F3" s="26"/>
    </row>
    <row r="4" spans="1:6" ht="18.75" thickBot="1">
      <c r="A4" s="297"/>
      <c r="B4" s="297"/>
      <c r="C4" s="297"/>
    </row>
    <row r="5" spans="1:6" ht="36" customHeight="1">
      <c r="A5" s="406" t="s">
        <v>200</v>
      </c>
      <c r="B5" s="339">
        <v>2024</v>
      </c>
      <c r="C5" s="339">
        <v>2025</v>
      </c>
    </row>
    <row r="6" spans="1:6" ht="12.75" customHeight="1">
      <c r="A6" s="427"/>
      <c r="B6" s="428" t="s">
        <v>199</v>
      </c>
      <c r="C6" s="430" t="s">
        <v>199</v>
      </c>
    </row>
    <row r="7" spans="1:6" ht="31.5" customHeight="1" thickBot="1">
      <c r="A7" s="407"/>
      <c r="B7" s="429"/>
      <c r="C7" s="431"/>
    </row>
    <row r="8" spans="1:6" ht="26.25" customHeight="1">
      <c r="A8" s="119" t="s">
        <v>198</v>
      </c>
      <c r="B8" s="296">
        <v>1354.136268</v>
      </c>
      <c r="C8" s="295">
        <v>1665.3462317000001</v>
      </c>
    </row>
    <row r="9" spans="1:6" ht="13.5">
      <c r="A9" s="89" t="s">
        <v>197</v>
      </c>
      <c r="B9" s="294">
        <v>16518.418000000001</v>
      </c>
      <c r="C9" s="293">
        <v>17666.382000000001</v>
      </c>
    </row>
    <row r="10" spans="1:6" ht="13.5">
      <c r="A10" s="89" t="s">
        <v>196</v>
      </c>
      <c r="B10" s="294">
        <v>9381.2909</v>
      </c>
      <c r="C10" s="293">
        <v>9668.1936999999998</v>
      </c>
    </row>
    <row r="11" spans="1:6" ht="13.5">
      <c r="A11" s="89" t="s">
        <v>195</v>
      </c>
      <c r="B11" s="294">
        <v>2733.8613999999998</v>
      </c>
      <c r="C11" s="293">
        <v>2783.4912000000004</v>
      </c>
    </row>
    <row r="12" spans="1:6" ht="13.5">
      <c r="A12" s="89" t="s">
        <v>194</v>
      </c>
      <c r="B12" s="294">
        <v>205.53876</v>
      </c>
      <c r="C12" s="293">
        <v>181.91193999999999</v>
      </c>
    </row>
    <row r="13" spans="1:6" ht="13.5">
      <c r="A13" s="89" t="s">
        <v>193</v>
      </c>
      <c r="B13" s="294">
        <v>7104.7055999999993</v>
      </c>
      <c r="C13" s="293">
        <v>7680.6727000000001</v>
      </c>
    </row>
    <row r="14" spans="1:6" ht="13.5">
      <c r="A14" s="89" t="s">
        <v>24</v>
      </c>
      <c r="B14" s="294">
        <v>3378.2127999999998</v>
      </c>
      <c r="C14" s="293">
        <v>3480.7274000000002</v>
      </c>
    </row>
    <row r="15" spans="1:6" ht="13.5">
      <c r="A15" s="89" t="s">
        <v>192</v>
      </c>
      <c r="B15" s="294">
        <v>3585.1509999999998</v>
      </c>
      <c r="C15" s="293">
        <v>3707.6660000000002</v>
      </c>
    </row>
    <row r="16" spans="1:6" ht="13.5">
      <c r="A16" s="89" t="s">
        <v>191</v>
      </c>
      <c r="B16" s="294">
        <v>1438.0842600000001</v>
      </c>
      <c r="C16" s="293">
        <v>1587.0805500000004</v>
      </c>
    </row>
    <row r="17" spans="1:3" ht="13.5">
      <c r="A17" s="89" t="s">
        <v>190</v>
      </c>
      <c r="B17" s="294">
        <v>1593.2088999999999</v>
      </c>
      <c r="C17" s="293">
        <v>1756.1548999999998</v>
      </c>
    </row>
    <row r="18" spans="1:3" ht="13.5">
      <c r="A18" s="89" t="s">
        <v>25</v>
      </c>
      <c r="B18" s="294">
        <v>405.21136999999999</v>
      </c>
      <c r="C18" s="293">
        <v>444.43851999999998</v>
      </c>
    </row>
    <row r="19" spans="1:3" ht="13.5">
      <c r="A19" s="89" t="s">
        <v>189</v>
      </c>
      <c r="B19" s="294">
        <v>525.04925000000003</v>
      </c>
      <c r="C19" s="293">
        <v>530.60269999999991</v>
      </c>
    </row>
    <row r="20" spans="1:3" ht="13.5">
      <c r="A20" s="89" t="s">
        <v>188</v>
      </c>
      <c r="B20" s="294">
        <v>178.84130999999999</v>
      </c>
      <c r="C20" s="293">
        <v>141.37121300000001</v>
      </c>
    </row>
    <row r="21" spans="1:3" ht="13.5">
      <c r="A21" s="89" t="s">
        <v>187</v>
      </c>
      <c r="B21" s="294">
        <v>337.03621999999996</v>
      </c>
      <c r="C21" s="293">
        <v>354.73824000000008</v>
      </c>
    </row>
    <row r="22" spans="1:3" ht="13.5">
      <c r="A22" s="89" t="s">
        <v>186</v>
      </c>
      <c r="B22" s="294">
        <v>2447.9904999999999</v>
      </c>
      <c r="C22" s="293">
        <v>1837.155</v>
      </c>
    </row>
    <row r="23" spans="1:3" ht="13.5">
      <c r="A23" s="89" t="s">
        <v>185</v>
      </c>
      <c r="B23" s="294">
        <v>2106.8271</v>
      </c>
      <c r="C23" s="293">
        <v>1527.0767999999998</v>
      </c>
    </row>
    <row r="24" spans="1:3" ht="13.5">
      <c r="A24" s="89" t="s">
        <v>184</v>
      </c>
      <c r="B24" s="294">
        <v>253.41346999999999</v>
      </c>
      <c r="C24" s="293">
        <v>262.74397999999997</v>
      </c>
    </row>
    <row r="25" spans="1:3" ht="13.5">
      <c r="A25" s="89" t="s">
        <v>183</v>
      </c>
      <c r="B25" s="294">
        <v>99.990217000000001</v>
      </c>
      <c r="C25" s="293">
        <v>94.838082999999983</v>
      </c>
    </row>
    <row r="26" spans="1:3" ht="13.5">
      <c r="A26" s="89" t="s">
        <v>182</v>
      </c>
      <c r="B26" s="294">
        <v>1021.27264</v>
      </c>
      <c r="C26" s="293">
        <v>1018.6412200000001</v>
      </c>
    </row>
    <row r="27" spans="1:3" ht="13.5">
      <c r="A27" s="89" t="s">
        <v>181</v>
      </c>
      <c r="B27" s="294">
        <v>118.273911</v>
      </c>
      <c r="C27" s="293">
        <v>120.92934000000001</v>
      </c>
    </row>
    <row r="28" spans="1:3" ht="13.5">
      <c r="A28" s="89" t="s">
        <v>180</v>
      </c>
      <c r="B28" s="294">
        <v>483.92816999999997</v>
      </c>
      <c r="C28" s="293">
        <v>485.48546000000005</v>
      </c>
    </row>
    <row r="29" spans="1:3" ht="13.5">
      <c r="A29" s="89" t="s">
        <v>179</v>
      </c>
      <c r="B29" s="294">
        <v>5509.7759999999998</v>
      </c>
      <c r="C29" s="293">
        <v>5794.0301999999992</v>
      </c>
    </row>
    <row r="30" spans="1:3" ht="13.5">
      <c r="A30" s="89" t="s">
        <v>178</v>
      </c>
      <c r="B30" s="294">
        <v>7948.8190999999997</v>
      </c>
      <c r="C30" s="293">
        <v>8731.2288999999982</v>
      </c>
    </row>
    <row r="31" spans="1:3" ht="13.5">
      <c r="A31" s="89" t="s">
        <v>177</v>
      </c>
      <c r="B31" s="294">
        <v>472.47929999999997</v>
      </c>
      <c r="C31" s="293">
        <v>500.16584999999998</v>
      </c>
    </row>
    <row r="32" spans="1:3" ht="13.5">
      <c r="A32" s="89" t="s">
        <v>176</v>
      </c>
      <c r="B32" s="294">
        <v>1388.7429</v>
      </c>
      <c r="C32" s="293">
        <v>1510.0376999999996</v>
      </c>
    </row>
    <row r="33" spans="1:3" ht="13.5">
      <c r="A33" s="89" t="s">
        <v>175</v>
      </c>
      <c r="B33" s="294">
        <v>1555.6901</v>
      </c>
      <c r="C33" s="293">
        <v>1607.3070999999998</v>
      </c>
    </row>
    <row r="34" spans="1:3" ht="13.5">
      <c r="A34" s="89" t="s">
        <v>174</v>
      </c>
      <c r="B34" s="294">
        <v>4424.0995000000003</v>
      </c>
      <c r="C34" s="293">
        <v>4840.9639000000006</v>
      </c>
    </row>
    <row r="35" spans="1:3" ht="13.5">
      <c r="A35" s="89" t="s">
        <v>173</v>
      </c>
      <c r="B35" s="294">
        <v>683.21739000000002</v>
      </c>
      <c r="C35" s="293">
        <v>680.89791999999989</v>
      </c>
    </row>
    <row r="36" spans="1:3" ht="13.5">
      <c r="A36" s="89" t="s">
        <v>172</v>
      </c>
      <c r="B36" s="294">
        <v>652.98757000000001</v>
      </c>
      <c r="C36" s="293">
        <v>644.41660999999999</v>
      </c>
    </row>
    <row r="37" spans="1:3" ht="13.5">
      <c r="A37" s="89" t="s">
        <v>171</v>
      </c>
      <c r="B37" s="294">
        <v>142.19332900000001</v>
      </c>
      <c r="C37" s="293">
        <v>143.022944</v>
      </c>
    </row>
    <row r="38" spans="1:3" ht="13.5">
      <c r="A38" s="89" t="s">
        <v>170</v>
      </c>
      <c r="B38" s="294">
        <v>63.722663999999995</v>
      </c>
      <c r="C38" s="293">
        <v>64.104792000000018</v>
      </c>
    </row>
    <row r="39" spans="1:3" ht="13.5">
      <c r="A39" s="89" t="s">
        <v>169</v>
      </c>
      <c r="B39" s="294">
        <v>229.96835999999999</v>
      </c>
      <c r="C39" s="293">
        <v>222.83332999999999</v>
      </c>
    </row>
    <row r="40" spans="1:3" ht="13.5">
      <c r="A40" s="89" t="s">
        <v>168</v>
      </c>
      <c r="B40" s="294">
        <v>1471.5216799999998</v>
      </c>
      <c r="C40" s="293">
        <v>1377.86977</v>
      </c>
    </row>
    <row r="41" spans="1:3" ht="13.5">
      <c r="A41" s="89" t="s">
        <v>167</v>
      </c>
      <c r="B41" s="294">
        <v>396.09444999999999</v>
      </c>
      <c r="C41" s="293">
        <v>363.58862000000005</v>
      </c>
    </row>
    <row r="42" spans="1:3" ht="13.5">
      <c r="A42" s="89" t="s">
        <v>166</v>
      </c>
      <c r="B42" s="294">
        <v>387.12266999999997</v>
      </c>
      <c r="C42" s="293">
        <v>383.73621000000003</v>
      </c>
    </row>
    <row r="43" spans="1:3" ht="13.5">
      <c r="A43" s="89" t="s">
        <v>165</v>
      </c>
      <c r="B43" s="294">
        <v>691.40491000000009</v>
      </c>
      <c r="C43" s="293">
        <v>698.81692999999984</v>
      </c>
    </row>
    <row r="44" spans="1:3" ht="13.5">
      <c r="A44" s="89" t="s">
        <v>164</v>
      </c>
      <c r="B44" s="294">
        <v>1875.1161999999999</v>
      </c>
      <c r="C44" s="293">
        <v>1930.1122000000003</v>
      </c>
    </row>
    <row r="45" spans="1:3" ht="13.5">
      <c r="A45" s="89" t="s">
        <v>163</v>
      </c>
      <c r="B45" s="294">
        <v>925.56293000000005</v>
      </c>
      <c r="C45" s="293">
        <v>974.90840999999989</v>
      </c>
    </row>
    <row r="46" spans="1:3" ht="13.5">
      <c r="A46" s="89" t="s">
        <v>162</v>
      </c>
      <c r="B46" s="294">
        <v>340.51734000000005</v>
      </c>
      <c r="C46" s="293">
        <v>343.57769999999999</v>
      </c>
    </row>
    <row r="47" spans="1:3" ht="14.25" thickBot="1">
      <c r="A47" s="121"/>
      <c r="B47" s="292"/>
      <c r="C47" s="291"/>
    </row>
    <row r="48" spans="1:3" ht="16.899999999999999" customHeight="1" thickBot="1">
      <c r="A48" s="290" t="s">
        <v>161</v>
      </c>
      <c r="B48" s="289">
        <v>83795.243421399995</v>
      </c>
      <c r="C48" s="288">
        <v>87831.1</v>
      </c>
    </row>
    <row r="49" spans="1:4" ht="13.5">
      <c r="A49" s="340"/>
      <c r="B49" s="340"/>
      <c r="C49" s="340"/>
      <c r="D49" s="45"/>
    </row>
    <row r="50" spans="1:4">
      <c r="A50" s="45"/>
      <c r="B50" s="45"/>
      <c r="C50" s="45"/>
      <c r="D50" s="45"/>
    </row>
    <row r="51" spans="1:4">
      <c r="B51" s="287"/>
      <c r="C51" s="287"/>
    </row>
  </sheetData>
  <mergeCells count="5">
    <mergeCell ref="A1:C1"/>
    <mergeCell ref="A3:C3"/>
    <mergeCell ref="A5:A7"/>
    <mergeCell ref="B6:B7"/>
    <mergeCell ref="C6:C7"/>
  </mergeCells>
  <printOptions horizontalCentered="1" verticalCentered="1"/>
  <pageMargins left="0.39370078740157477" right="0.39370078740157477" top="0.39370078740157477" bottom="0.39370078740157477" header="0" footer="0"/>
  <pageSetup paperSize="9" scale="76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789AA-A281-4CBB-AF68-DB862076A301}">
  <sheetPr codeName="Hoja4">
    <pageSetUpPr fitToPage="1"/>
  </sheetPr>
  <dimension ref="A1:M90"/>
  <sheetViews>
    <sheetView showGridLines="0" zoomScale="150" zoomScaleNormal="150" zoomScaleSheetLayoutView="75" workbookViewId="0">
      <selection activeCell="B46" sqref="B46:F46"/>
    </sheetView>
  </sheetViews>
  <sheetFormatPr baseColWidth="10" defaultColWidth="11.42578125" defaultRowHeight="12.75"/>
  <cols>
    <col min="1" max="1" width="57.7109375" style="35" customWidth="1"/>
    <col min="2" max="2" width="18.140625" style="300" customWidth="1"/>
    <col min="3" max="3" width="19.7109375" style="35" customWidth="1"/>
    <col min="4" max="4" width="18.140625" style="35" customWidth="1"/>
    <col min="5" max="5" width="23.140625" style="35" customWidth="1"/>
    <col min="6" max="6" width="14.7109375" style="35" customWidth="1"/>
    <col min="7" max="7" width="7.5703125" style="35" customWidth="1"/>
    <col min="8" max="8" width="11.85546875" style="35" bestFit="1" customWidth="1"/>
    <col min="9" max="9" width="12.5703125" style="35" bestFit="1" customWidth="1"/>
    <col min="10" max="10" width="15.85546875" style="35" customWidth="1"/>
    <col min="11" max="11" width="36" style="35" customWidth="1"/>
    <col min="12" max="12" width="15.85546875" style="35" customWidth="1"/>
    <col min="13" max="13" width="19.5703125" style="35" customWidth="1"/>
    <col min="14" max="14" width="27" style="35" customWidth="1"/>
    <col min="15" max="15" width="40.5703125" style="35" customWidth="1"/>
    <col min="16" max="16" width="19.28515625" style="35" customWidth="1"/>
    <col min="17" max="16384" width="11.42578125" style="35"/>
  </cols>
  <sheetData>
    <row r="1" spans="1:8" s="13" customFormat="1" ht="18.75">
      <c r="A1" s="383" t="s">
        <v>128</v>
      </c>
      <c r="B1" s="383"/>
      <c r="C1" s="383"/>
      <c r="D1" s="383"/>
      <c r="E1" s="383"/>
      <c r="F1" s="383"/>
      <c r="G1" s="17"/>
      <c r="H1" s="17"/>
    </row>
    <row r="2" spans="1:8" ht="12.75" customHeight="1">
      <c r="A2" s="81"/>
      <c r="B2" s="298"/>
      <c r="C2" s="81"/>
      <c r="D2" s="81"/>
      <c r="E2" s="81"/>
      <c r="F2" s="128"/>
    </row>
    <row r="3" spans="1:8" ht="15" customHeight="1">
      <c r="A3" s="402" t="s">
        <v>202</v>
      </c>
      <c r="B3" s="402"/>
      <c r="C3" s="402"/>
      <c r="D3" s="402"/>
      <c r="E3" s="402"/>
      <c r="F3" s="402"/>
      <c r="G3" s="26"/>
      <c r="H3" s="26"/>
    </row>
    <row r="4" spans="1:8" ht="18.75" thickBot="1">
      <c r="A4" s="297"/>
      <c r="B4" s="311"/>
      <c r="C4" s="297"/>
      <c r="D4" s="297"/>
      <c r="E4" s="297"/>
      <c r="F4" s="297"/>
    </row>
    <row r="5" spans="1:8" ht="27" customHeight="1">
      <c r="A5" s="434" t="s">
        <v>200</v>
      </c>
      <c r="B5" s="437">
        <v>2024</v>
      </c>
      <c r="C5" s="437"/>
      <c r="D5" s="437">
        <v>2025</v>
      </c>
      <c r="E5" s="437"/>
      <c r="F5" s="438" t="s">
        <v>242</v>
      </c>
    </row>
    <row r="6" spans="1:8" ht="21" customHeight="1">
      <c r="A6" s="435"/>
      <c r="B6" s="441" t="s">
        <v>246</v>
      </c>
      <c r="C6" s="310" t="s">
        <v>244</v>
      </c>
      <c r="D6" s="441" t="s">
        <v>243</v>
      </c>
      <c r="E6" s="310" t="s">
        <v>244</v>
      </c>
      <c r="F6" s="439"/>
    </row>
    <row r="7" spans="1:8" ht="22.5" customHeight="1" thickBot="1">
      <c r="A7" s="436"/>
      <c r="B7" s="429"/>
      <c r="C7" s="309" t="s">
        <v>245</v>
      </c>
      <c r="D7" s="429"/>
      <c r="E7" s="309" t="s">
        <v>245</v>
      </c>
      <c r="F7" s="440"/>
    </row>
    <row r="8" spans="1:8" ht="21.75" customHeight="1">
      <c r="A8" s="119" t="s">
        <v>198</v>
      </c>
      <c r="B8" s="153">
        <v>419.65931754000007</v>
      </c>
      <c r="C8" s="308">
        <v>8.9494065624794121</v>
      </c>
      <c r="D8" s="153">
        <v>432.16685924999996</v>
      </c>
      <c r="E8" s="308">
        <v>9.2245800197053196</v>
      </c>
      <c r="F8" s="155">
        <v>2.9804036720351812</v>
      </c>
    </row>
    <row r="9" spans="1:8" ht="13.5">
      <c r="A9" s="89" t="s">
        <v>197</v>
      </c>
      <c r="B9" s="91">
        <v>1952.4333999999999</v>
      </c>
      <c r="C9" s="306">
        <v>41.636440685243521</v>
      </c>
      <c r="D9" s="157">
        <v>2019.4758000000004</v>
      </c>
      <c r="E9" s="306">
        <v>43.105610058317808</v>
      </c>
      <c r="F9" s="158">
        <v>3.4337867811522038</v>
      </c>
    </row>
    <row r="10" spans="1:8" ht="13.5">
      <c r="A10" s="89" t="s">
        <v>196</v>
      </c>
      <c r="B10" s="91">
        <v>843.50238000000002</v>
      </c>
      <c r="C10" s="306">
        <v>17.98803319628303</v>
      </c>
      <c r="D10" s="157">
        <v>834.03181000000006</v>
      </c>
      <c r="E10" s="306">
        <v>17.802367316356555</v>
      </c>
      <c r="F10" s="158">
        <v>-1.1227674307214053</v>
      </c>
    </row>
    <row r="11" spans="1:8" ht="13.5">
      <c r="A11" s="89" t="s">
        <v>195</v>
      </c>
      <c r="B11" s="91">
        <v>2896.7644</v>
      </c>
      <c r="C11" s="306">
        <v>61.774685435992353</v>
      </c>
      <c r="D11" s="157">
        <v>2860.2340000000008</v>
      </c>
      <c r="E11" s="306">
        <v>61.051551833175033</v>
      </c>
      <c r="F11" s="158">
        <v>-1.2610759784260961</v>
      </c>
    </row>
    <row r="12" spans="1:8" ht="13.5">
      <c r="A12" s="89" t="s">
        <v>194</v>
      </c>
      <c r="B12" s="91">
        <v>22.615693</v>
      </c>
      <c r="C12" s="306">
        <v>0.48228890171115546</v>
      </c>
      <c r="D12" s="157">
        <v>21.739007999999998</v>
      </c>
      <c r="E12" s="306">
        <v>0.46401803968269939</v>
      </c>
      <c r="F12" s="158">
        <v>-3.8764454398987569</v>
      </c>
    </row>
    <row r="13" spans="1:8" ht="13.5">
      <c r="A13" s="89" t="s">
        <v>193</v>
      </c>
      <c r="B13" s="91">
        <v>1518.8134</v>
      </c>
      <c r="C13" s="306">
        <v>32.389316860207906</v>
      </c>
      <c r="D13" s="157">
        <v>1582.1696999999999</v>
      </c>
      <c r="E13" s="306">
        <v>33.771333201559365</v>
      </c>
      <c r="F13" s="158">
        <v>4.1714340945372186</v>
      </c>
    </row>
    <row r="14" spans="1:8" ht="13.5">
      <c r="A14" s="89" t="s">
        <v>24</v>
      </c>
      <c r="B14" s="91">
        <v>1287.1522999999997</v>
      </c>
      <c r="C14" s="306">
        <v>27.449049166965061</v>
      </c>
      <c r="D14" s="157">
        <v>1288.5215499999999</v>
      </c>
      <c r="E14" s="306">
        <v>27.503428110423137</v>
      </c>
      <c r="F14" s="158">
        <v>0.10637824288548536</v>
      </c>
    </row>
    <row r="15" spans="1:8" ht="13.5">
      <c r="A15" s="89" t="s">
        <v>192</v>
      </c>
      <c r="B15" s="91">
        <v>587.25216</v>
      </c>
      <c r="C15" s="306">
        <v>12.523392463538647</v>
      </c>
      <c r="D15" s="157">
        <v>592.14812999999992</v>
      </c>
      <c r="E15" s="306">
        <v>12.639372251225826</v>
      </c>
      <c r="F15" s="158">
        <v>0.83370830002564844</v>
      </c>
    </row>
    <row r="16" spans="1:8" ht="13.5">
      <c r="A16" s="89" t="s">
        <v>191</v>
      </c>
      <c r="B16" s="91">
        <v>142.19170799999998</v>
      </c>
      <c r="C16" s="306">
        <v>3.0322963211321143</v>
      </c>
      <c r="D16" s="157">
        <v>133.01016100000001</v>
      </c>
      <c r="E16" s="306">
        <v>2.8390952413790109</v>
      </c>
      <c r="F16" s="158">
        <v>-6.4571606383685642</v>
      </c>
    </row>
    <row r="17" spans="1:6" ht="13.5">
      <c r="A17" s="89" t="s">
        <v>190</v>
      </c>
      <c r="B17" s="91">
        <v>83.000274999999988</v>
      </c>
      <c r="C17" s="306">
        <v>1.7700148065979617</v>
      </c>
      <c r="D17" s="307">
        <v>82.876120000000029</v>
      </c>
      <c r="E17" s="306">
        <v>1.7689866409225379</v>
      </c>
      <c r="F17" s="158">
        <v>-0.14958384174024175</v>
      </c>
    </row>
    <row r="18" spans="1:6" ht="13.5">
      <c r="A18" s="89" t="s">
        <v>25</v>
      </c>
      <c r="B18" s="91">
        <v>176.44763999999998</v>
      </c>
      <c r="C18" s="306">
        <v>3.7628180796902986</v>
      </c>
      <c r="D18" s="157">
        <v>184.29455999999999</v>
      </c>
      <c r="E18" s="306">
        <v>3.9337581758737858</v>
      </c>
      <c r="F18" s="158">
        <v>4.4471663095069003</v>
      </c>
    </row>
    <row r="19" spans="1:6" ht="13.5">
      <c r="A19" s="89" t="s">
        <v>189</v>
      </c>
      <c r="B19" s="91">
        <v>200.76623999999998</v>
      </c>
      <c r="C19" s="306">
        <v>4.2814221695651007</v>
      </c>
      <c r="D19" s="157">
        <v>200.41277999999997</v>
      </c>
      <c r="E19" s="306">
        <v>4.277800776510138</v>
      </c>
      <c r="F19" s="158">
        <v>-0.17605549618303629</v>
      </c>
    </row>
    <row r="20" spans="1:6" ht="13.5">
      <c r="A20" s="89" t="s">
        <v>188</v>
      </c>
      <c r="B20" s="91">
        <v>115.961386</v>
      </c>
      <c r="C20" s="306">
        <v>2.4729239778256344</v>
      </c>
      <c r="D20" s="157">
        <v>109.66868500000001</v>
      </c>
      <c r="E20" s="306">
        <v>2.3408726022953519</v>
      </c>
      <c r="F20" s="158">
        <v>-5.4265486271438572</v>
      </c>
    </row>
    <row r="21" spans="1:6" ht="13.5">
      <c r="A21" s="89" t="s">
        <v>187</v>
      </c>
      <c r="B21" s="91">
        <v>157.66124400000001</v>
      </c>
      <c r="C21" s="306">
        <v>3.3621905024610346</v>
      </c>
      <c r="D21" s="157">
        <v>162.36299</v>
      </c>
      <c r="E21" s="306">
        <v>3.4656299099214527</v>
      </c>
      <c r="F21" s="158">
        <v>2.9821824823353493</v>
      </c>
    </row>
    <row r="22" spans="1:6" ht="13.5">
      <c r="A22" s="89" t="s">
        <v>186</v>
      </c>
      <c r="B22" s="91">
        <v>447.29838000000001</v>
      </c>
      <c r="C22" s="306">
        <v>9.5388208721872498</v>
      </c>
      <c r="D22" s="157">
        <v>477.47337000000005</v>
      </c>
      <c r="E22" s="306">
        <v>10.191645228158169</v>
      </c>
      <c r="F22" s="158">
        <v>6.746053942784247</v>
      </c>
    </row>
    <row r="23" spans="1:6" ht="13.5">
      <c r="A23" s="89" t="s">
        <v>185</v>
      </c>
      <c r="B23" s="91">
        <v>264.74352000000005</v>
      </c>
      <c r="C23" s="306">
        <v>5.6457638285037444</v>
      </c>
      <c r="D23" s="157">
        <v>318.70837999999998</v>
      </c>
      <c r="E23" s="306">
        <v>6.8028144484812216</v>
      </c>
      <c r="F23" s="158">
        <v>20.38382658053348</v>
      </c>
    </row>
    <row r="24" spans="1:6" ht="13.5">
      <c r="A24" s="89" t="s">
        <v>184</v>
      </c>
      <c r="B24" s="91">
        <v>162.19851</v>
      </c>
      <c r="C24" s="306">
        <v>3.4589495553855398</v>
      </c>
      <c r="D24" s="157">
        <v>148.16187999999997</v>
      </c>
      <c r="E24" s="306">
        <v>3.1625079264565956</v>
      </c>
      <c r="F24" s="158">
        <v>-8.6539820865185746</v>
      </c>
    </row>
    <row r="25" spans="1:6" ht="13.5">
      <c r="A25" s="89" t="s">
        <v>183</v>
      </c>
      <c r="B25" s="91">
        <v>20.873821</v>
      </c>
      <c r="C25" s="306">
        <v>0.4451427689881205</v>
      </c>
      <c r="D25" s="157">
        <v>19.948450000000001</v>
      </c>
      <c r="E25" s="306">
        <v>0.42579866862868565</v>
      </c>
      <c r="F25" s="158">
        <v>-4.433165350991553</v>
      </c>
    </row>
    <row r="26" spans="1:6" ht="13.5">
      <c r="A26" s="89" t="s">
        <v>182</v>
      </c>
      <c r="B26" s="91">
        <v>825.57972999999981</v>
      </c>
      <c r="C26" s="306">
        <v>17.605825355724992</v>
      </c>
      <c r="D26" s="307">
        <v>830.54629</v>
      </c>
      <c r="E26" s="306">
        <v>17.727969066092566</v>
      </c>
      <c r="F26" s="158">
        <v>0.60158453744985074</v>
      </c>
    </row>
    <row r="27" spans="1:6" ht="13.5">
      <c r="A27" s="89" t="s">
        <v>181</v>
      </c>
      <c r="B27" s="91">
        <v>56.523538000000002</v>
      </c>
      <c r="C27" s="306">
        <v>1.2053875626472628</v>
      </c>
      <c r="D27" s="307">
        <v>57.863451999999995</v>
      </c>
      <c r="E27" s="306">
        <v>1.2350924920913584</v>
      </c>
      <c r="F27" s="158">
        <v>2.3705416317004069</v>
      </c>
    </row>
    <row r="28" spans="1:6" ht="13.5">
      <c r="A28" s="89" t="s">
        <v>180</v>
      </c>
      <c r="B28" s="91">
        <v>65.417159999999996</v>
      </c>
      <c r="C28" s="306">
        <v>1.3950476887647409</v>
      </c>
      <c r="D28" s="307">
        <v>66.617551999999989</v>
      </c>
      <c r="E28" s="306">
        <v>1.4219483192379474</v>
      </c>
      <c r="F28" s="158">
        <v>1.8349803018046007</v>
      </c>
    </row>
    <row r="29" spans="1:6" ht="13.5">
      <c r="A29" s="89" t="s">
        <v>179</v>
      </c>
      <c r="B29" s="91">
        <v>2323.4629999999997</v>
      </c>
      <c r="C29" s="306">
        <v>49.548798634492705</v>
      </c>
      <c r="D29" s="307">
        <v>2299.3103000000001</v>
      </c>
      <c r="E29" s="306">
        <v>49.078663480331755</v>
      </c>
      <c r="F29" s="158">
        <v>-1.0395130027893384</v>
      </c>
    </row>
    <row r="30" spans="1:6" ht="13.5">
      <c r="A30" s="89" t="s">
        <v>178</v>
      </c>
      <c r="B30" s="91">
        <v>3722.2438000000002</v>
      </c>
      <c r="C30" s="306">
        <v>79.378371213438299</v>
      </c>
      <c r="D30" s="307">
        <v>3821.8420000000001</v>
      </c>
      <c r="E30" s="306">
        <v>81.577026551395875</v>
      </c>
      <c r="F30" s="158">
        <v>2.6757570259100083</v>
      </c>
    </row>
    <row r="31" spans="1:6" ht="13.5">
      <c r="A31" s="89" t="s">
        <v>177</v>
      </c>
      <c r="B31" s="91">
        <v>108.987594</v>
      </c>
      <c r="C31" s="306">
        <v>2.3242050115555299</v>
      </c>
      <c r="D31" s="307">
        <v>109.460266</v>
      </c>
      <c r="E31" s="306">
        <v>2.3364239091529311</v>
      </c>
      <c r="F31" s="158">
        <v>0.43369339816787811</v>
      </c>
    </row>
    <row r="32" spans="1:6" ht="13.5">
      <c r="A32" s="89" t="s">
        <v>176</v>
      </c>
      <c r="B32" s="91">
        <v>166.39419000000001</v>
      </c>
      <c r="C32" s="306">
        <v>3.5484241471714943</v>
      </c>
      <c r="D32" s="307">
        <v>168.09530999999998</v>
      </c>
      <c r="E32" s="306">
        <v>3.5879859939356784</v>
      </c>
      <c r="F32" s="158">
        <v>1.0223433883118194</v>
      </c>
    </row>
    <row r="33" spans="1:6" ht="13.5">
      <c r="A33" s="89" t="s">
        <v>175</v>
      </c>
      <c r="B33" s="91">
        <v>537.43065000000001</v>
      </c>
      <c r="C33" s="306">
        <v>11.460928388726023</v>
      </c>
      <c r="D33" s="307">
        <v>550.03029000000004</v>
      </c>
      <c r="E33" s="306">
        <v>11.740369060626257</v>
      </c>
      <c r="F33" s="158">
        <v>2.3444215546694291</v>
      </c>
    </row>
    <row r="34" spans="1:6" ht="13.5">
      <c r="A34" s="89" t="s">
        <v>174</v>
      </c>
      <c r="B34" s="91">
        <v>806.09824000000003</v>
      </c>
      <c r="C34" s="306">
        <v>17.190374614693233</v>
      </c>
      <c r="D34" s="307">
        <v>850.11693999999977</v>
      </c>
      <c r="E34" s="306">
        <v>18.145703612596076</v>
      </c>
      <c r="F34" s="158">
        <v>5.4607115877091994</v>
      </c>
    </row>
    <row r="35" spans="1:6" ht="13.5">
      <c r="A35" s="89" t="s">
        <v>173</v>
      </c>
      <c r="B35" s="91">
        <v>134.42161999999999</v>
      </c>
      <c r="C35" s="306">
        <v>2.8665960170238556</v>
      </c>
      <c r="D35" s="307">
        <v>135.24578299999999</v>
      </c>
      <c r="E35" s="306">
        <v>2.8868144812776997</v>
      </c>
      <c r="F35" s="158">
        <v>0.61311788981563975</v>
      </c>
    </row>
    <row r="36" spans="1:6" ht="13.5">
      <c r="A36" s="89" t="s">
        <v>172</v>
      </c>
      <c r="B36" s="91">
        <v>129.84912600000001</v>
      </c>
      <c r="C36" s="306">
        <v>2.7690857125931734</v>
      </c>
      <c r="D36" s="307">
        <v>130.98513600000001</v>
      </c>
      <c r="E36" s="306">
        <v>2.7958711839239299</v>
      </c>
      <c r="F36" s="158">
        <v>0.87486919241950289</v>
      </c>
    </row>
    <row r="37" spans="1:6" ht="13.5">
      <c r="A37" s="89" t="s">
        <v>171</v>
      </c>
      <c r="B37" s="91">
        <v>22.6115329</v>
      </c>
      <c r="C37" s="306">
        <v>0.4822001858774197</v>
      </c>
      <c r="D37" s="307">
        <v>24.6778704</v>
      </c>
      <c r="E37" s="306">
        <v>0.52674791078561234</v>
      </c>
      <c r="F37" s="158">
        <v>9.1384228974586534</v>
      </c>
    </row>
    <row r="38" spans="1:6" ht="13.5">
      <c r="A38" s="89" t="s">
        <v>170</v>
      </c>
      <c r="B38" s="91">
        <v>22.547763000000003</v>
      </c>
      <c r="C38" s="306">
        <v>0.48084026668178731</v>
      </c>
      <c r="D38" s="307">
        <v>19.978580000000001</v>
      </c>
      <c r="E38" s="306">
        <v>0.42644179197339577</v>
      </c>
      <c r="F38" s="158">
        <v>-11.394403072269299</v>
      </c>
    </row>
    <row r="39" spans="1:6" ht="13.5">
      <c r="A39" s="89" t="s">
        <v>169</v>
      </c>
      <c r="B39" s="91">
        <v>135.595597</v>
      </c>
      <c r="C39" s="306">
        <v>2.8916315566362902</v>
      </c>
      <c r="D39" s="307">
        <v>131.36391700000001</v>
      </c>
      <c r="E39" s="306">
        <v>2.803956245445093</v>
      </c>
      <c r="F39" s="158">
        <v>-3.1208092988447067</v>
      </c>
    </row>
    <row r="40" spans="1:6" ht="13.5">
      <c r="A40" s="89" t="s">
        <v>168</v>
      </c>
      <c r="B40" s="91">
        <v>879.91723999999999</v>
      </c>
      <c r="C40" s="306">
        <v>18.764594977315582</v>
      </c>
      <c r="D40" s="307">
        <v>838.94113000000004</v>
      </c>
      <c r="E40" s="306">
        <v>17.907156506487727</v>
      </c>
      <c r="F40" s="158">
        <v>-4.6568140885613225</v>
      </c>
    </row>
    <row r="41" spans="1:6" ht="13.5">
      <c r="A41" s="89" t="s">
        <v>167</v>
      </c>
      <c r="B41" s="91">
        <v>33.062726000000005</v>
      </c>
      <c r="C41" s="306">
        <v>0.70507615265722201</v>
      </c>
      <c r="D41" s="307">
        <v>31.406097000000003</v>
      </c>
      <c r="E41" s="306">
        <v>0.67036157142150687</v>
      </c>
      <c r="F41" s="158">
        <v>-5.0105638597374043</v>
      </c>
    </row>
    <row r="42" spans="1:6" ht="13.5">
      <c r="A42" s="89" t="s">
        <v>166</v>
      </c>
      <c r="B42" s="91">
        <v>266.55984000000001</v>
      </c>
      <c r="C42" s="306">
        <v>5.6844975952716261</v>
      </c>
      <c r="D42" s="307">
        <v>254.65708000000001</v>
      </c>
      <c r="E42" s="306">
        <v>5.435642649973742</v>
      </c>
      <c r="F42" s="158">
        <v>-4.4653238087177805</v>
      </c>
    </row>
    <row r="43" spans="1:6" ht="13.5">
      <c r="A43" s="89" t="s">
        <v>165</v>
      </c>
      <c r="B43" s="91">
        <v>2968.3197</v>
      </c>
      <c r="C43" s="306">
        <v>63.300631470394762</v>
      </c>
      <c r="D43" s="307">
        <v>2947.1493</v>
      </c>
      <c r="E43" s="306">
        <v>62.906754569400775</v>
      </c>
      <c r="F43" s="158">
        <v>-0.71321158566580722</v>
      </c>
    </row>
    <row r="44" spans="1:6" ht="13.5">
      <c r="A44" s="89" t="s">
        <v>164</v>
      </c>
      <c r="B44" s="91">
        <v>1624.8896999999999</v>
      </c>
      <c r="C44" s="306">
        <v>34.651437336665694</v>
      </c>
      <c r="D44" s="307">
        <v>1634.9155000000001</v>
      </c>
      <c r="E44" s="306">
        <v>34.897189667387785</v>
      </c>
      <c r="F44" s="158">
        <v>0.61701418871693559</v>
      </c>
    </row>
    <row r="45" spans="1:6" ht="14.25" thickBot="1">
      <c r="A45" s="93"/>
      <c r="B45" s="303"/>
      <c r="C45" s="304"/>
      <c r="D45" s="305"/>
      <c r="E45" s="304"/>
      <c r="F45" s="303"/>
    </row>
    <row r="46" spans="1:6" ht="15.95" customHeight="1" thickBot="1">
      <c r="A46" s="290" t="s">
        <v>161</v>
      </c>
      <c r="B46" s="117">
        <v>26823.42</v>
      </c>
      <c r="C46" s="117">
        <v>572.02</v>
      </c>
      <c r="D46" s="117">
        <v>27047.07</v>
      </c>
      <c r="E46" s="117">
        <v>577.32000000000005</v>
      </c>
      <c r="F46" s="118">
        <v>0.83</v>
      </c>
    </row>
    <row r="47" spans="1:6" ht="14.1" customHeight="1">
      <c r="A47" s="432"/>
      <c r="B47" s="432"/>
      <c r="C47" s="432"/>
      <c r="D47" s="432"/>
      <c r="E47" s="432"/>
      <c r="F47" s="432"/>
    </row>
    <row r="48" spans="1:6" ht="14.1" customHeight="1">
      <c r="A48" s="433"/>
      <c r="B48" s="433"/>
      <c r="C48" s="72"/>
      <c r="D48" s="72"/>
      <c r="E48" s="72"/>
      <c r="F48" s="72"/>
    </row>
    <row r="49" spans="1:13" ht="16.5">
      <c r="A49" s="72"/>
      <c r="B49" s="302"/>
      <c r="C49" s="72"/>
      <c r="D49" s="72"/>
      <c r="E49" s="72"/>
      <c r="F49" s="72"/>
    </row>
    <row r="53" spans="1:13">
      <c r="K53" s="9"/>
    </row>
    <row r="54" spans="1:13">
      <c r="K54" s="9"/>
      <c r="M54" s="301"/>
    </row>
    <row r="55" spans="1:13">
      <c r="K55" s="9"/>
      <c r="M55" s="301"/>
    </row>
    <row r="56" spans="1:13">
      <c r="K56" s="9"/>
      <c r="M56" s="301"/>
    </row>
    <row r="57" spans="1:13">
      <c r="K57" s="9"/>
      <c r="M57" s="301"/>
    </row>
    <row r="58" spans="1:13">
      <c r="K58" s="9"/>
      <c r="L58" s="9"/>
      <c r="M58" s="301"/>
    </row>
    <row r="59" spans="1:13">
      <c r="K59" s="9"/>
      <c r="M59" s="301"/>
    </row>
    <row r="60" spans="1:13">
      <c r="K60" s="9"/>
      <c r="M60" s="301"/>
    </row>
    <row r="61" spans="1:13">
      <c r="K61" s="9"/>
      <c r="M61" s="301"/>
    </row>
    <row r="62" spans="1:13">
      <c r="K62" s="9"/>
      <c r="M62" s="301"/>
    </row>
    <row r="63" spans="1:13">
      <c r="K63" s="9"/>
      <c r="M63" s="301"/>
    </row>
    <row r="64" spans="1:13">
      <c r="K64" s="9"/>
      <c r="M64" s="301"/>
    </row>
    <row r="65" spans="11:13">
      <c r="K65" s="9"/>
      <c r="M65" s="301"/>
    </row>
    <row r="66" spans="11:13">
      <c r="K66" s="9"/>
      <c r="M66" s="301"/>
    </row>
    <row r="67" spans="11:13">
      <c r="K67" s="9"/>
      <c r="M67" s="301"/>
    </row>
    <row r="68" spans="11:13">
      <c r="K68" s="9"/>
      <c r="M68" s="301"/>
    </row>
    <row r="69" spans="11:13">
      <c r="K69" s="9"/>
      <c r="M69" s="301"/>
    </row>
    <row r="70" spans="11:13">
      <c r="K70" s="9"/>
      <c r="M70" s="301"/>
    </row>
    <row r="71" spans="11:13">
      <c r="K71" s="9"/>
      <c r="M71" s="301"/>
    </row>
    <row r="72" spans="11:13">
      <c r="K72" s="9"/>
      <c r="M72" s="301"/>
    </row>
    <row r="73" spans="11:13">
      <c r="K73" s="9"/>
      <c r="M73" s="301"/>
    </row>
    <row r="74" spans="11:13">
      <c r="K74" s="9"/>
      <c r="M74" s="301"/>
    </row>
    <row r="75" spans="11:13">
      <c r="K75" s="9"/>
      <c r="M75" s="301"/>
    </row>
    <row r="76" spans="11:13">
      <c r="K76" s="9"/>
      <c r="M76" s="301"/>
    </row>
    <row r="77" spans="11:13">
      <c r="K77" s="9"/>
      <c r="M77" s="301"/>
    </row>
    <row r="78" spans="11:13">
      <c r="K78" s="9"/>
      <c r="M78" s="301"/>
    </row>
    <row r="79" spans="11:13">
      <c r="K79" s="9"/>
      <c r="M79" s="301"/>
    </row>
    <row r="80" spans="11:13">
      <c r="K80" s="9"/>
      <c r="M80" s="301"/>
    </row>
    <row r="81" spans="11:13">
      <c r="K81" s="9"/>
      <c r="M81" s="301"/>
    </row>
    <row r="82" spans="11:13">
      <c r="K82" s="9"/>
      <c r="M82" s="301"/>
    </row>
    <row r="83" spans="11:13">
      <c r="K83" s="9"/>
      <c r="M83" s="301"/>
    </row>
    <row r="84" spans="11:13">
      <c r="K84" s="9"/>
      <c r="M84" s="301"/>
    </row>
    <row r="85" spans="11:13">
      <c r="K85" s="9"/>
      <c r="M85" s="301"/>
    </row>
    <row r="86" spans="11:13">
      <c r="K86" s="9"/>
      <c r="M86" s="301"/>
    </row>
    <row r="87" spans="11:13">
      <c r="K87" s="9"/>
      <c r="M87" s="301"/>
    </row>
    <row r="88" spans="11:13">
      <c r="K88" s="9"/>
      <c r="M88" s="301"/>
    </row>
    <row r="89" spans="11:13">
      <c r="K89" s="9"/>
      <c r="M89" s="301"/>
    </row>
    <row r="90" spans="11:13">
      <c r="K90" s="9"/>
      <c r="M90" s="301"/>
    </row>
  </sheetData>
  <mergeCells count="10">
    <mergeCell ref="A47:F47"/>
    <mergeCell ref="A48:B48"/>
    <mergeCell ref="A1:F1"/>
    <mergeCell ref="A3:F3"/>
    <mergeCell ref="A5:A7"/>
    <mergeCell ref="B5:C5"/>
    <mergeCell ref="D5:E5"/>
    <mergeCell ref="F5:F7"/>
    <mergeCell ref="B6:B7"/>
    <mergeCell ref="D6:D7"/>
  </mergeCells>
  <printOptions horizontalCentered="1" verticalCentered="1"/>
  <pageMargins left="0.39370078740157477" right="0.39370078740157477" top="0.39370078740157477" bottom="0.39370078740157477" header="0" footer="0"/>
  <pageSetup paperSize="9" scale="5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B09B-C9C9-4E98-8EEF-248F4D663FE3}">
  <sheetPr codeName="Hoja6">
    <pageSetUpPr fitToPage="1"/>
  </sheetPr>
  <dimension ref="A1:T96"/>
  <sheetViews>
    <sheetView showGridLines="0" zoomScaleNormal="100" zoomScaleSheetLayoutView="150" workbookViewId="0">
      <selection activeCell="J9" sqref="J9"/>
    </sheetView>
  </sheetViews>
  <sheetFormatPr baseColWidth="10" defaultColWidth="11.42578125" defaultRowHeight="12.75"/>
  <cols>
    <col min="1" max="1" width="42.28515625" style="312" customWidth="1"/>
    <col min="2" max="11" width="15.7109375" style="312" customWidth="1"/>
    <col min="12" max="16" width="8.5703125" style="312" customWidth="1"/>
    <col min="17" max="16384" width="11.42578125" style="312"/>
  </cols>
  <sheetData>
    <row r="1" spans="1:20" s="337" customFormat="1" ht="18.75">
      <c r="A1" s="442" t="s">
        <v>128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</row>
    <row r="2" spans="1:20" ht="12.75" customHeight="1">
      <c r="A2" s="331"/>
      <c r="B2" s="331"/>
      <c r="C2" s="331"/>
      <c r="D2" s="331"/>
      <c r="E2" s="331"/>
      <c r="F2" s="331"/>
      <c r="G2" s="331"/>
      <c r="H2" s="330"/>
      <c r="I2" s="330"/>
      <c r="J2" s="330"/>
      <c r="K2" s="330"/>
      <c r="L2" s="313"/>
      <c r="M2" s="313"/>
      <c r="N2" s="313"/>
      <c r="O2" s="313"/>
      <c r="P2" s="313"/>
      <c r="Q2" s="313"/>
      <c r="R2" s="313"/>
      <c r="S2" s="313"/>
      <c r="T2" s="313"/>
    </row>
    <row r="3" spans="1:20" ht="15" customHeight="1">
      <c r="A3" s="443" t="s">
        <v>250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313"/>
      <c r="M3" s="313"/>
      <c r="N3" s="313"/>
      <c r="O3" s="313"/>
      <c r="P3" s="313"/>
      <c r="Q3" s="313"/>
      <c r="R3" s="313"/>
      <c r="S3" s="313"/>
      <c r="T3" s="313"/>
    </row>
    <row r="4" spans="1:20" ht="13.5" customHeight="1" thickBot="1">
      <c r="A4" s="444"/>
      <c r="B4" s="444"/>
      <c r="C4" s="444"/>
      <c r="D4" s="444"/>
      <c r="E4" s="444"/>
      <c r="F4" s="444"/>
      <c r="G4" s="444"/>
      <c r="H4" s="330"/>
      <c r="I4" s="330"/>
      <c r="J4" s="330"/>
      <c r="K4" s="330"/>
      <c r="L4" s="313"/>
      <c r="M4" s="313"/>
      <c r="N4" s="313"/>
      <c r="O4" s="313"/>
      <c r="P4" s="313"/>
      <c r="Q4" s="313"/>
      <c r="R4" s="313"/>
      <c r="S4" s="313"/>
      <c r="T4" s="313"/>
    </row>
    <row r="5" spans="1:20" s="328" customFormat="1" ht="33" customHeight="1">
      <c r="A5" s="445" t="s">
        <v>200</v>
      </c>
      <c r="B5" s="448" t="s">
        <v>215</v>
      </c>
      <c r="C5" s="448"/>
      <c r="D5" s="448"/>
      <c r="E5" s="448"/>
      <c r="F5" s="448"/>
      <c r="G5" s="448"/>
      <c r="H5" s="336"/>
      <c r="I5" s="336"/>
      <c r="J5" s="336"/>
      <c r="K5" s="336"/>
    </row>
    <row r="6" spans="1:20" s="328" customFormat="1" ht="33" customHeight="1">
      <c r="A6" s="446"/>
      <c r="B6" s="449" t="s">
        <v>214</v>
      </c>
      <c r="C6" s="449"/>
      <c r="D6" s="449" t="s">
        <v>247</v>
      </c>
      <c r="E6" s="449"/>
      <c r="F6" s="449" t="s">
        <v>213</v>
      </c>
      <c r="G6" s="449"/>
      <c r="H6" s="336"/>
      <c r="I6" s="336"/>
      <c r="J6" s="336"/>
      <c r="K6" s="336"/>
    </row>
    <row r="7" spans="1:20" s="328" customFormat="1" ht="33" customHeight="1" thickBot="1">
      <c r="A7" s="447"/>
      <c r="B7" s="329">
        <v>2024</v>
      </c>
      <c r="C7" s="329">
        <v>2025</v>
      </c>
      <c r="D7" s="329">
        <v>2024</v>
      </c>
      <c r="E7" s="329">
        <v>2025</v>
      </c>
      <c r="F7" s="329">
        <v>2024</v>
      </c>
      <c r="G7" s="329">
        <v>2025</v>
      </c>
      <c r="H7" s="336"/>
      <c r="I7" s="336"/>
      <c r="J7" s="336"/>
      <c r="K7" s="336"/>
    </row>
    <row r="8" spans="1:20" ht="22.5" customHeight="1">
      <c r="A8" s="327" t="s">
        <v>198</v>
      </c>
      <c r="B8" s="326">
        <v>8.1887119687573424</v>
      </c>
      <c r="C8" s="326">
        <v>7.427663781586709</v>
      </c>
      <c r="D8" s="326">
        <v>65.860495378150503</v>
      </c>
      <c r="E8" s="326">
        <v>69.860012485954925</v>
      </c>
      <c r="F8" s="335">
        <v>10.262096486437212</v>
      </c>
      <c r="G8" s="326">
        <v>10.077295199970877</v>
      </c>
      <c r="H8" s="330"/>
      <c r="I8" s="330"/>
      <c r="J8" s="330"/>
      <c r="K8" s="330"/>
      <c r="L8" s="313"/>
      <c r="M8" s="313"/>
      <c r="N8" s="313"/>
      <c r="O8" s="313"/>
      <c r="P8" s="313"/>
      <c r="Q8" s="313"/>
      <c r="R8" s="313"/>
      <c r="S8" s="313"/>
      <c r="T8" s="313"/>
    </row>
    <row r="9" spans="1:20" ht="16.5">
      <c r="A9" s="323" t="s">
        <v>197</v>
      </c>
      <c r="B9" s="322">
        <v>21.097696522754177</v>
      </c>
      <c r="C9" s="322">
        <v>20.465559388447506</v>
      </c>
      <c r="D9" s="322">
        <v>63.217541776700401</v>
      </c>
      <c r="E9" s="322">
        <v>64.667238600410641</v>
      </c>
      <c r="F9" s="334">
        <v>10.54440564465677</v>
      </c>
      <c r="G9" s="322">
        <v>10.011790756024634</v>
      </c>
      <c r="H9" s="330"/>
      <c r="I9" s="330"/>
      <c r="J9" s="330"/>
      <c r="K9" s="330"/>
      <c r="L9" s="313"/>
      <c r="M9" s="317"/>
      <c r="N9" s="317"/>
      <c r="O9" s="317"/>
      <c r="P9" s="317"/>
      <c r="Q9" s="317"/>
      <c r="R9" s="317"/>
      <c r="S9" s="317"/>
      <c r="T9" s="317"/>
    </row>
    <row r="10" spans="1:20" ht="16.5">
      <c r="A10" s="323" t="s">
        <v>196</v>
      </c>
      <c r="B10" s="322">
        <v>22.167588897600439</v>
      </c>
      <c r="C10" s="322">
        <v>22.190610434294463</v>
      </c>
      <c r="D10" s="322">
        <v>60.335483254228919</v>
      </c>
      <c r="E10" s="322">
        <v>61.487766841080159</v>
      </c>
      <c r="F10" s="334">
        <v>12.727979685610222</v>
      </c>
      <c r="G10" s="322">
        <v>12.186034295113474</v>
      </c>
      <c r="H10" s="330"/>
      <c r="I10" s="330"/>
      <c r="J10" s="330"/>
      <c r="K10" s="330"/>
      <c r="L10" s="313"/>
      <c r="M10" s="317"/>
      <c r="N10" s="317"/>
      <c r="O10" s="317"/>
      <c r="P10" s="317"/>
      <c r="Q10" s="317"/>
      <c r="R10" s="317"/>
      <c r="S10" s="317"/>
      <c r="T10" s="317"/>
    </row>
    <row r="11" spans="1:20" ht="16.5">
      <c r="A11" s="323" t="s">
        <v>195</v>
      </c>
      <c r="B11" s="322">
        <v>0.8951684968374769</v>
      </c>
      <c r="C11" s="322">
        <v>0.69963156341216381</v>
      </c>
      <c r="D11" s="322">
        <v>74.594289966565242</v>
      </c>
      <c r="E11" s="322">
        <v>74.696762109397</v>
      </c>
      <c r="F11" s="334">
        <v>17.771286430248441</v>
      </c>
      <c r="G11" s="322">
        <v>17.751493879341162</v>
      </c>
      <c r="H11" s="330"/>
      <c r="I11" s="330"/>
      <c r="J11" s="330"/>
      <c r="K11" s="330"/>
      <c r="L11" s="313"/>
      <c r="M11" s="317"/>
      <c r="N11" s="317"/>
      <c r="O11" s="317"/>
      <c r="P11" s="317"/>
      <c r="Q11" s="317"/>
      <c r="R11" s="317"/>
      <c r="S11" s="317"/>
      <c r="T11" s="317"/>
    </row>
    <row r="12" spans="1:20" ht="16.5">
      <c r="A12" s="323" t="s">
        <v>194</v>
      </c>
      <c r="B12" s="322">
        <v>24.291753535926752</v>
      </c>
      <c r="C12" s="322">
        <v>24.288067622169287</v>
      </c>
      <c r="D12" s="322">
        <v>40.671933118600123</v>
      </c>
      <c r="E12" s="322">
        <v>44.787970487258839</v>
      </c>
      <c r="F12" s="334">
        <v>14.923481585662971</v>
      </c>
      <c r="G12" s="322">
        <v>14.740291923663726</v>
      </c>
      <c r="H12" s="330"/>
      <c r="I12" s="330"/>
      <c r="J12" s="330"/>
      <c r="K12" s="330"/>
      <c r="L12" s="313"/>
      <c r="M12" s="317"/>
      <c r="N12" s="317"/>
      <c r="O12" s="317"/>
      <c r="P12" s="317"/>
      <c r="Q12" s="317"/>
      <c r="R12" s="317"/>
      <c r="S12" s="317"/>
      <c r="T12" s="317"/>
    </row>
    <row r="13" spans="1:20" ht="16.5">
      <c r="A13" s="323" t="s">
        <v>193</v>
      </c>
      <c r="B13" s="322">
        <v>3.0210249668895499</v>
      </c>
      <c r="C13" s="322">
        <v>3.1059869274210836</v>
      </c>
      <c r="D13" s="322">
        <v>78.607193801246325</v>
      </c>
      <c r="E13" s="322">
        <v>79.467290671037176</v>
      </c>
      <c r="F13" s="334">
        <v>13.956807583976458</v>
      </c>
      <c r="G13" s="322">
        <v>13.156153366618526</v>
      </c>
      <c r="H13" s="330"/>
      <c r="I13" s="330"/>
      <c r="J13" s="330"/>
      <c r="K13" s="330"/>
      <c r="L13" s="313"/>
      <c r="M13" s="317"/>
      <c r="N13" s="317"/>
      <c r="O13" s="317"/>
      <c r="P13" s="317"/>
      <c r="Q13" s="317"/>
      <c r="R13" s="317"/>
      <c r="S13" s="317"/>
      <c r="T13" s="317"/>
    </row>
    <row r="14" spans="1:20" ht="16.5">
      <c r="A14" s="323" t="s">
        <v>24</v>
      </c>
      <c r="B14" s="322">
        <v>27.685543373703393</v>
      </c>
      <c r="C14" s="322">
        <v>27.154595042404061</v>
      </c>
      <c r="D14" s="322">
        <v>60.125498902851817</v>
      </c>
      <c r="E14" s="322">
        <v>61.434693219583913</v>
      </c>
      <c r="F14" s="334">
        <v>7.8982881125783413</v>
      </c>
      <c r="G14" s="322">
        <v>7.5413403531687075</v>
      </c>
      <c r="H14" s="330"/>
      <c r="I14" s="330"/>
      <c r="J14" s="330"/>
      <c r="K14" s="330"/>
      <c r="L14" s="313"/>
      <c r="M14" s="317"/>
      <c r="N14" s="317"/>
      <c r="O14" s="317"/>
      <c r="P14" s="317"/>
      <c r="Q14" s="317"/>
      <c r="R14" s="317"/>
      <c r="S14" s="317"/>
      <c r="T14" s="317"/>
    </row>
    <row r="15" spans="1:20" ht="16.5">
      <c r="A15" s="323" t="s">
        <v>192</v>
      </c>
      <c r="B15" s="322">
        <v>9.9234408815695634</v>
      </c>
      <c r="C15" s="322">
        <v>8.8946102480644171</v>
      </c>
      <c r="D15" s="322">
        <v>68.622652156073769</v>
      </c>
      <c r="E15" s="322">
        <v>70.313736458461989</v>
      </c>
      <c r="F15" s="334">
        <v>15.726580554068711</v>
      </c>
      <c r="G15" s="322">
        <v>14.75383408322109</v>
      </c>
      <c r="H15" s="330"/>
      <c r="I15" s="330"/>
      <c r="J15" s="330"/>
      <c r="K15" s="330"/>
      <c r="L15" s="313"/>
      <c r="M15" s="317"/>
      <c r="N15" s="317"/>
      <c r="O15" s="317"/>
      <c r="P15" s="317"/>
      <c r="Q15" s="317"/>
      <c r="R15" s="317"/>
      <c r="S15" s="317"/>
      <c r="T15" s="317"/>
    </row>
    <row r="16" spans="1:20" ht="16.5">
      <c r="A16" s="323" t="s">
        <v>191</v>
      </c>
      <c r="B16" s="322">
        <v>0.82792401886103673</v>
      </c>
      <c r="C16" s="322">
        <v>1.0952325009590722</v>
      </c>
      <c r="D16" s="322">
        <v>72.985700434548946</v>
      </c>
      <c r="E16" s="322">
        <v>73.885802456592373</v>
      </c>
      <c r="F16" s="334">
        <v>19.645507419711272</v>
      </c>
      <c r="G16" s="322">
        <v>19.011405564764811</v>
      </c>
      <c r="H16" s="330"/>
      <c r="I16" s="330"/>
      <c r="J16" s="330"/>
      <c r="K16" s="330"/>
      <c r="L16" s="313"/>
      <c r="M16" s="317"/>
      <c r="N16" s="317"/>
      <c r="O16" s="317"/>
      <c r="P16" s="317"/>
      <c r="Q16" s="317"/>
      <c r="R16" s="317"/>
      <c r="S16" s="317"/>
      <c r="T16" s="317"/>
    </row>
    <row r="17" spans="1:20" ht="16.5">
      <c r="A17" s="323" t="s">
        <v>190</v>
      </c>
      <c r="B17" s="322">
        <v>1.3419804521553953</v>
      </c>
      <c r="C17" s="322">
        <v>1.5203759076149836</v>
      </c>
      <c r="D17" s="322">
        <v>63.296519370435355</v>
      </c>
      <c r="E17" s="322">
        <v>65.46528612026195</v>
      </c>
      <c r="F17" s="334">
        <v>17.701500412155621</v>
      </c>
      <c r="G17" s="322">
        <v>16.772185073195995</v>
      </c>
      <c r="H17" s="330"/>
      <c r="I17" s="330"/>
      <c r="J17" s="330"/>
      <c r="K17" s="330"/>
      <c r="L17" s="313"/>
      <c r="M17" s="317"/>
      <c r="N17" s="317"/>
      <c r="O17" s="317"/>
      <c r="P17" s="317"/>
      <c r="Q17" s="317"/>
      <c r="R17" s="317"/>
      <c r="S17" s="317"/>
      <c r="T17" s="317"/>
    </row>
    <row r="18" spans="1:20" ht="16.5">
      <c r="A18" s="323" t="s">
        <v>25</v>
      </c>
      <c r="B18" s="322">
        <v>2.0349833717647163</v>
      </c>
      <c r="C18" s="322">
        <v>2.1896139650541544</v>
      </c>
      <c r="D18" s="322">
        <v>74.232961429488014</v>
      </c>
      <c r="E18" s="322">
        <v>76.449629073555542</v>
      </c>
      <c r="F18" s="334">
        <v>14.086354733826942</v>
      </c>
      <c r="G18" s="322">
        <v>12.862826336475067</v>
      </c>
      <c r="H18" s="330"/>
      <c r="I18" s="330"/>
      <c r="J18" s="330"/>
      <c r="K18" s="330"/>
      <c r="L18" s="313"/>
      <c r="M18" s="317"/>
      <c r="N18" s="317"/>
      <c r="O18" s="317"/>
      <c r="P18" s="317"/>
      <c r="Q18" s="317"/>
      <c r="R18" s="317"/>
      <c r="S18" s="317"/>
      <c r="T18" s="317"/>
    </row>
    <row r="19" spans="1:20" ht="16.5">
      <c r="A19" s="323" t="s">
        <v>189</v>
      </c>
      <c r="B19" s="322">
        <v>0.78440172993295387</v>
      </c>
      <c r="C19" s="322">
        <v>0.65149839983852342</v>
      </c>
      <c r="D19" s="322">
        <v>76.595797441859034</v>
      </c>
      <c r="E19" s="322">
        <v>77.934739118364831</v>
      </c>
      <c r="F19" s="334">
        <v>17.989345189998843</v>
      </c>
      <c r="G19" s="322">
        <v>16.703727289740517</v>
      </c>
      <c r="H19" s="330"/>
      <c r="I19" s="330"/>
      <c r="J19" s="330"/>
      <c r="K19" s="330"/>
      <c r="L19" s="313"/>
      <c r="M19" s="317"/>
      <c r="N19" s="317"/>
      <c r="O19" s="317"/>
      <c r="P19" s="317"/>
      <c r="Q19" s="317"/>
      <c r="R19" s="317"/>
      <c r="S19" s="317"/>
      <c r="T19" s="317"/>
    </row>
    <row r="20" spans="1:20" ht="16.5">
      <c r="A20" s="323" t="s">
        <v>188</v>
      </c>
      <c r="B20" s="322">
        <v>1.2883081654904003</v>
      </c>
      <c r="C20" s="322">
        <v>1.5022208021940078</v>
      </c>
      <c r="D20" s="322">
        <v>77.336220585724845</v>
      </c>
      <c r="E20" s="322">
        <v>78.57776745538709</v>
      </c>
      <c r="F20" s="334">
        <v>15.985376644803145</v>
      </c>
      <c r="G20" s="322">
        <v>15.287857790397538</v>
      </c>
      <c r="H20" s="330"/>
      <c r="I20" s="330"/>
      <c r="J20" s="330"/>
      <c r="K20" s="330"/>
      <c r="L20" s="313"/>
      <c r="M20" s="317"/>
      <c r="N20" s="317"/>
      <c r="O20" s="317"/>
      <c r="P20" s="317"/>
      <c r="Q20" s="317"/>
      <c r="R20" s="317"/>
      <c r="S20" s="317"/>
      <c r="T20" s="317"/>
    </row>
    <row r="21" spans="1:20" ht="16.5">
      <c r="A21" s="323" t="s">
        <v>187</v>
      </c>
      <c r="B21" s="322">
        <v>10.826219805099878</v>
      </c>
      <c r="C21" s="322">
        <v>10.348259888756282</v>
      </c>
      <c r="D21" s="322">
        <v>63.988170173520217</v>
      </c>
      <c r="E21" s="322">
        <v>65.170563511844662</v>
      </c>
      <c r="F21" s="334">
        <v>15.172158648112063</v>
      </c>
      <c r="G21" s="322">
        <v>14.926597707650574</v>
      </c>
      <c r="H21" s="330"/>
      <c r="I21" s="330"/>
      <c r="J21" s="330"/>
      <c r="K21" s="330"/>
      <c r="L21" s="313"/>
      <c r="M21" s="317"/>
      <c r="N21" s="317"/>
      <c r="O21" s="317"/>
      <c r="P21" s="317"/>
      <c r="Q21" s="317"/>
      <c r="R21" s="317"/>
      <c r="S21" s="317"/>
      <c r="T21" s="317"/>
    </row>
    <row r="22" spans="1:20" ht="16.5">
      <c r="A22" s="323" t="s">
        <v>186</v>
      </c>
      <c r="B22" s="322">
        <v>1.0112959588691213</v>
      </c>
      <c r="C22" s="322">
        <v>1.0430091091932907</v>
      </c>
      <c r="D22" s="322">
        <v>59.315757148567371</v>
      </c>
      <c r="E22" s="322">
        <v>60.101105785848233</v>
      </c>
      <c r="F22" s="334">
        <v>29.127139178031936</v>
      </c>
      <c r="G22" s="322">
        <v>28.99208667749863</v>
      </c>
      <c r="H22" s="330"/>
      <c r="I22" s="330"/>
      <c r="J22" s="330"/>
      <c r="K22" s="330"/>
      <c r="L22" s="313"/>
      <c r="M22" s="317"/>
      <c r="N22" s="317"/>
      <c r="O22" s="317"/>
      <c r="P22" s="317"/>
      <c r="Q22" s="317"/>
      <c r="R22" s="317"/>
      <c r="S22" s="317"/>
      <c r="T22" s="317"/>
    </row>
    <row r="23" spans="1:20" ht="16.5">
      <c r="A23" s="324" t="s">
        <v>185</v>
      </c>
      <c r="B23" s="322">
        <v>1.0835645839186328</v>
      </c>
      <c r="C23" s="322">
        <v>1.0387387654635314</v>
      </c>
      <c r="D23" s="322">
        <v>56.63373325699105</v>
      </c>
      <c r="E23" s="322">
        <v>56.73208839267285</v>
      </c>
      <c r="F23" s="334">
        <v>30.969714126042895</v>
      </c>
      <c r="G23" s="322">
        <v>31.322996983517797</v>
      </c>
      <c r="H23" s="330"/>
      <c r="I23" s="330"/>
      <c r="J23" s="330"/>
      <c r="K23" s="330"/>
      <c r="L23" s="313"/>
      <c r="M23" s="317"/>
      <c r="N23" s="317"/>
      <c r="O23" s="317"/>
      <c r="P23" s="317"/>
      <c r="Q23" s="317"/>
      <c r="R23" s="317"/>
      <c r="S23" s="317"/>
      <c r="T23" s="317"/>
    </row>
    <row r="24" spans="1:20" ht="16.5">
      <c r="A24" s="323" t="s">
        <v>184</v>
      </c>
      <c r="B24" s="322">
        <v>0.42682066190088475</v>
      </c>
      <c r="C24" s="322">
        <v>0.36331101173088731</v>
      </c>
      <c r="D24" s="322">
        <v>76.132756478966954</v>
      </c>
      <c r="E24" s="322">
        <v>77.551832015332977</v>
      </c>
      <c r="F24" s="334">
        <v>18.816014397340442</v>
      </c>
      <c r="G24" s="322">
        <v>17.925660941879617</v>
      </c>
      <c r="H24" s="330"/>
      <c r="I24" s="330"/>
      <c r="J24" s="330"/>
      <c r="K24" s="330"/>
      <c r="L24" s="313"/>
      <c r="M24" s="317"/>
      <c r="N24" s="317"/>
      <c r="O24" s="317"/>
      <c r="P24" s="317"/>
      <c r="Q24" s="317"/>
      <c r="R24" s="317"/>
      <c r="S24" s="317"/>
      <c r="T24" s="317"/>
    </row>
    <row r="25" spans="1:20" ht="16.5">
      <c r="A25" s="323" t="s">
        <v>183</v>
      </c>
      <c r="B25" s="322">
        <v>0.35697080245360402</v>
      </c>
      <c r="C25" s="322">
        <v>0.29662861173606814</v>
      </c>
      <c r="D25" s="322">
        <v>79.632653462488236</v>
      </c>
      <c r="E25" s="322">
        <v>79.153881674305879</v>
      </c>
      <c r="F25" s="334">
        <v>15.706808197045916</v>
      </c>
      <c r="G25" s="322">
        <v>16.100337034437956</v>
      </c>
      <c r="H25" s="330"/>
      <c r="I25" s="330"/>
      <c r="J25" s="330"/>
      <c r="K25" s="330"/>
      <c r="L25" s="313"/>
      <c r="M25" s="317"/>
      <c r="N25" s="317"/>
      <c r="O25" s="317"/>
      <c r="P25" s="317"/>
      <c r="Q25" s="317"/>
      <c r="R25" s="317"/>
      <c r="S25" s="317"/>
      <c r="T25" s="317"/>
    </row>
    <row r="26" spans="1:20" ht="16.5">
      <c r="A26" s="323" t="s">
        <v>182</v>
      </c>
      <c r="B26" s="322">
        <v>24.17493922093125</v>
      </c>
      <c r="C26" s="322">
        <v>22.845492154735307</v>
      </c>
      <c r="D26" s="322">
        <v>49.157107547696569</v>
      </c>
      <c r="E26" s="322">
        <v>50.754424604965429</v>
      </c>
      <c r="F26" s="334">
        <v>8.5198892628710787</v>
      </c>
      <c r="G26" s="322">
        <v>8.6683678479062518</v>
      </c>
      <c r="H26" s="330"/>
      <c r="I26" s="330"/>
      <c r="J26" s="330"/>
      <c r="K26" s="330"/>
      <c r="L26" s="313"/>
      <c r="M26" s="317"/>
      <c r="N26" s="317"/>
      <c r="O26" s="317"/>
      <c r="P26" s="317"/>
      <c r="Q26" s="317"/>
      <c r="R26" s="317"/>
      <c r="S26" s="317"/>
      <c r="T26" s="317"/>
    </row>
    <row r="27" spans="1:20" ht="16.5">
      <c r="A27" s="323" t="s">
        <v>181</v>
      </c>
      <c r="B27" s="322">
        <v>1.9924464153383745</v>
      </c>
      <c r="C27" s="322">
        <v>2.065691667547346</v>
      </c>
      <c r="D27" s="322">
        <v>83.86568446189284</v>
      </c>
      <c r="E27" s="322">
        <v>84.084157740379624</v>
      </c>
      <c r="F27" s="334">
        <v>9.5385698372652925</v>
      </c>
      <c r="G27" s="322">
        <v>8.8239213907890335</v>
      </c>
      <c r="H27" s="330"/>
      <c r="I27" s="330"/>
      <c r="J27" s="330"/>
      <c r="K27" s="330"/>
      <c r="L27" s="313"/>
      <c r="M27" s="317"/>
      <c r="N27" s="317"/>
      <c r="O27" s="317"/>
      <c r="P27" s="317"/>
      <c r="Q27" s="317"/>
      <c r="R27" s="317"/>
      <c r="S27" s="317"/>
      <c r="T27" s="317"/>
    </row>
    <row r="28" spans="1:20" ht="16.5">
      <c r="A28" s="323" t="s">
        <v>180</v>
      </c>
      <c r="B28" s="322">
        <v>1.1670844456110088</v>
      </c>
      <c r="C28" s="322">
        <v>0.92271822105650692</v>
      </c>
      <c r="D28" s="322">
        <v>77.055745690522642</v>
      </c>
      <c r="E28" s="322">
        <v>79.39927387320725</v>
      </c>
      <c r="F28" s="334">
        <v>16.443497182650056</v>
      </c>
      <c r="G28" s="322">
        <v>14.767124436641208</v>
      </c>
      <c r="H28" s="330"/>
      <c r="I28" s="330"/>
      <c r="J28" s="330"/>
      <c r="K28" s="330"/>
      <c r="L28" s="313"/>
      <c r="M28" s="317"/>
      <c r="N28" s="317"/>
      <c r="O28" s="317"/>
      <c r="P28" s="317"/>
      <c r="Q28" s="317"/>
      <c r="R28" s="317"/>
      <c r="S28" s="317"/>
      <c r="T28" s="317"/>
    </row>
    <row r="29" spans="1:20" ht="16.5">
      <c r="A29" s="323" t="s">
        <v>179</v>
      </c>
      <c r="B29" s="322">
        <v>21.503008289266212</v>
      </c>
      <c r="C29" s="322">
        <v>20.886934106763892</v>
      </c>
      <c r="D29" s="322">
        <v>53.050702968686934</v>
      </c>
      <c r="E29" s="322">
        <v>54.564801888675021</v>
      </c>
      <c r="F29" s="334">
        <v>8.28521831014546</v>
      </c>
      <c r="G29" s="322">
        <v>8.072632931737223</v>
      </c>
      <c r="H29" s="330"/>
      <c r="I29" s="330"/>
      <c r="J29" s="330"/>
      <c r="K29" s="330"/>
      <c r="L29" s="313"/>
      <c r="M29" s="317"/>
      <c r="N29" s="317"/>
      <c r="O29" s="317"/>
      <c r="P29" s="317"/>
      <c r="Q29" s="317"/>
      <c r="R29" s="317"/>
      <c r="S29" s="317"/>
      <c r="T29" s="317"/>
    </row>
    <row r="30" spans="1:20" ht="16.5">
      <c r="A30" s="323" t="s">
        <v>178</v>
      </c>
      <c r="B30" s="322">
        <v>26.770941359075589</v>
      </c>
      <c r="C30" s="322">
        <v>25.556637279318156</v>
      </c>
      <c r="D30" s="322">
        <v>52.853034484078279</v>
      </c>
      <c r="E30" s="322">
        <v>53.824915757276749</v>
      </c>
      <c r="F30" s="334">
        <v>7.9248579200902931</v>
      </c>
      <c r="G30" s="322">
        <v>7.9017102621144222</v>
      </c>
      <c r="H30" s="330"/>
      <c r="I30" s="330"/>
      <c r="J30" s="330"/>
      <c r="K30" s="330"/>
      <c r="L30" s="313"/>
      <c r="M30" s="317"/>
      <c r="N30" s="317"/>
      <c r="O30" s="317"/>
      <c r="P30" s="317"/>
      <c r="Q30" s="317"/>
      <c r="R30" s="317"/>
      <c r="S30" s="317"/>
      <c r="T30" s="317"/>
    </row>
    <row r="31" spans="1:20" ht="16.5">
      <c r="A31" s="323" t="s">
        <v>177</v>
      </c>
      <c r="B31" s="322">
        <v>11.451623171639477</v>
      </c>
      <c r="C31" s="322">
        <v>11.983111202014292</v>
      </c>
      <c r="D31" s="322">
        <v>59.089809860453144</v>
      </c>
      <c r="E31" s="322">
        <v>60.230083681242931</v>
      </c>
      <c r="F31" s="334">
        <v>10.660095161840953</v>
      </c>
      <c r="G31" s="322">
        <v>10.633463680097313</v>
      </c>
      <c r="H31" s="330"/>
      <c r="I31" s="330"/>
      <c r="J31" s="330"/>
      <c r="K31" s="330"/>
      <c r="L31" s="313"/>
      <c r="M31" s="317"/>
      <c r="N31" s="317"/>
      <c r="O31" s="317"/>
      <c r="P31" s="317"/>
      <c r="Q31" s="317"/>
      <c r="R31" s="317"/>
      <c r="S31" s="317"/>
      <c r="T31" s="317"/>
    </row>
    <row r="32" spans="1:20" ht="16.5">
      <c r="A32" s="323" t="s">
        <v>176</v>
      </c>
      <c r="B32" s="322">
        <v>6.2324846449259965</v>
      </c>
      <c r="C32" s="322">
        <v>5.9018525166623332</v>
      </c>
      <c r="D32" s="322">
        <v>72.789193017656459</v>
      </c>
      <c r="E32" s="322">
        <v>73.449037067087801</v>
      </c>
      <c r="F32" s="334">
        <v>11.327674546526936</v>
      </c>
      <c r="G32" s="322">
        <v>10.746454211043872</v>
      </c>
      <c r="H32" s="330"/>
      <c r="I32" s="330"/>
      <c r="J32" s="330"/>
      <c r="K32" s="330"/>
      <c r="L32" s="313"/>
      <c r="M32" s="317"/>
      <c r="N32" s="317"/>
      <c r="O32" s="317"/>
      <c r="P32" s="317"/>
      <c r="Q32" s="317"/>
      <c r="R32" s="317"/>
      <c r="S32" s="317"/>
      <c r="T32" s="317"/>
    </row>
    <row r="33" spans="1:20" ht="12.75" customHeight="1">
      <c r="A33" s="323" t="s">
        <v>175</v>
      </c>
      <c r="B33" s="322">
        <v>2.5099340157785921</v>
      </c>
      <c r="C33" s="322">
        <v>2.2639030213952265</v>
      </c>
      <c r="D33" s="322">
        <v>76.487341534152577</v>
      </c>
      <c r="E33" s="322">
        <v>77.046375891701118</v>
      </c>
      <c r="F33" s="334">
        <v>15.274816623182213</v>
      </c>
      <c r="G33" s="322">
        <v>14.648547872400988</v>
      </c>
      <c r="H33" s="330"/>
      <c r="I33" s="330"/>
      <c r="J33" s="330"/>
      <c r="K33" s="330"/>
      <c r="L33" s="313"/>
      <c r="M33" s="317"/>
      <c r="N33" s="317"/>
      <c r="O33" s="317"/>
      <c r="P33" s="317"/>
      <c r="Q33" s="317"/>
      <c r="R33" s="317"/>
      <c r="S33" s="317"/>
      <c r="T33" s="317"/>
    </row>
    <row r="34" spans="1:20" ht="16.5">
      <c r="A34" s="323" t="s">
        <v>174</v>
      </c>
      <c r="B34" s="322">
        <v>4.9913857045936689</v>
      </c>
      <c r="C34" s="322">
        <v>5.2222880653995372</v>
      </c>
      <c r="D34" s="322">
        <v>68.603242309536654</v>
      </c>
      <c r="E34" s="322">
        <v>68.993400260638154</v>
      </c>
      <c r="F34" s="334">
        <v>12.061379044481257</v>
      </c>
      <c r="G34" s="322">
        <v>11.721422256422938</v>
      </c>
      <c r="H34" s="330"/>
      <c r="I34" s="330"/>
      <c r="J34" s="330"/>
      <c r="K34" s="330"/>
      <c r="L34" s="313"/>
      <c r="M34" s="317"/>
      <c r="N34" s="317"/>
      <c r="O34" s="317"/>
      <c r="P34" s="317"/>
      <c r="Q34" s="317"/>
      <c r="R34" s="317"/>
      <c r="S34" s="317"/>
      <c r="T34" s="317"/>
    </row>
    <row r="35" spans="1:20" ht="16.5">
      <c r="A35" s="323" t="s">
        <v>173</v>
      </c>
      <c r="B35" s="322">
        <v>0.77373466738017316</v>
      </c>
      <c r="C35" s="322">
        <v>0.62897043362975769</v>
      </c>
      <c r="D35" s="322">
        <v>74.675287465970413</v>
      </c>
      <c r="E35" s="322">
        <v>76.482899228125135</v>
      </c>
      <c r="F35" s="334">
        <v>18.643323174194968</v>
      </c>
      <c r="G35" s="322">
        <v>17.155016129289987</v>
      </c>
      <c r="H35" s="330"/>
      <c r="I35" s="330"/>
      <c r="J35" s="330"/>
      <c r="K35" s="330"/>
      <c r="L35" s="313"/>
      <c r="M35" s="317"/>
      <c r="N35" s="317"/>
      <c r="O35" s="317"/>
      <c r="P35" s="317"/>
      <c r="Q35" s="317"/>
      <c r="R35" s="317"/>
      <c r="S35" s="317"/>
      <c r="T35" s="317"/>
    </row>
    <row r="36" spans="1:20" ht="16.5">
      <c r="A36" s="323" t="s">
        <v>172</v>
      </c>
      <c r="B36" s="322">
        <v>5.4889939329166708</v>
      </c>
      <c r="C36" s="322">
        <v>4.6015302274719456</v>
      </c>
      <c r="D36" s="322">
        <v>61.780522100903077</v>
      </c>
      <c r="E36" s="322">
        <v>66.761463519694189</v>
      </c>
      <c r="F36" s="334">
        <v>23.099319792565115</v>
      </c>
      <c r="G36" s="322">
        <v>19.129766534105936</v>
      </c>
      <c r="H36" s="330"/>
      <c r="I36" s="330"/>
      <c r="J36" s="330"/>
      <c r="K36" s="330"/>
      <c r="L36" s="313"/>
      <c r="M36" s="317"/>
      <c r="N36" s="317"/>
      <c r="O36" s="317"/>
      <c r="P36" s="317"/>
      <c r="Q36" s="317"/>
      <c r="R36" s="317"/>
      <c r="S36" s="317"/>
      <c r="T36" s="317"/>
    </row>
    <row r="37" spans="1:20" ht="16.5">
      <c r="A37" s="323" t="s">
        <v>171</v>
      </c>
      <c r="B37" s="322">
        <v>5.9714175198753532</v>
      </c>
      <c r="C37" s="322">
        <v>6.1357684470542022</v>
      </c>
      <c r="D37" s="322">
        <v>59.874310981213483</v>
      </c>
      <c r="E37" s="322">
        <v>64.367359827245622</v>
      </c>
      <c r="F37" s="334">
        <v>18.715363925406091</v>
      </c>
      <c r="G37" s="322">
        <v>16.40974681656672</v>
      </c>
      <c r="H37" s="330"/>
      <c r="I37" s="330"/>
      <c r="J37" s="330"/>
      <c r="K37" s="330"/>
      <c r="L37" s="313"/>
      <c r="M37" s="317"/>
      <c r="N37" s="317"/>
      <c r="O37" s="317"/>
      <c r="P37" s="317"/>
      <c r="Q37" s="317"/>
      <c r="R37" s="317"/>
      <c r="S37" s="317"/>
      <c r="T37" s="317"/>
    </row>
    <row r="38" spans="1:20" ht="16.5">
      <c r="A38" s="323" t="s">
        <v>170</v>
      </c>
      <c r="B38" s="322">
        <v>10.165618923276654</v>
      </c>
      <c r="C38" s="322">
        <v>15.194410583221297</v>
      </c>
      <c r="D38" s="322">
        <v>54.176047944260461</v>
      </c>
      <c r="E38" s="322">
        <v>50.742122367388689</v>
      </c>
      <c r="F38" s="334">
        <v>18.562665867202288</v>
      </c>
      <c r="G38" s="322">
        <v>16.941461256125748</v>
      </c>
      <c r="H38" s="330"/>
      <c r="I38" s="330"/>
      <c r="J38" s="330"/>
      <c r="K38" s="330"/>
      <c r="L38" s="313"/>
      <c r="M38" s="317"/>
      <c r="N38" s="317"/>
      <c r="O38" s="317"/>
      <c r="P38" s="317"/>
      <c r="Q38" s="317"/>
      <c r="R38" s="317"/>
      <c r="S38" s="317"/>
      <c r="T38" s="317"/>
    </row>
    <row r="39" spans="1:20" ht="16.5">
      <c r="A39" s="323" t="s">
        <v>169</v>
      </c>
      <c r="B39" s="322">
        <v>12.140146148800644</v>
      </c>
      <c r="C39" s="322">
        <v>9.9337805524873666</v>
      </c>
      <c r="D39" s="322">
        <v>65.304783666761821</v>
      </c>
      <c r="E39" s="322">
        <v>67.298850670139871</v>
      </c>
      <c r="F39" s="334">
        <v>10.859638691166039</v>
      </c>
      <c r="G39" s="322">
        <v>11.624270929308466</v>
      </c>
      <c r="H39" s="330"/>
      <c r="I39" s="330"/>
      <c r="J39" s="330"/>
      <c r="K39" s="330"/>
      <c r="L39" s="313"/>
      <c r="M39" s="317"/>
      <c r="N39" s="317"/>
      <c r="O39" s="317"/>
      <c r="P39" s="317"/>
      <c r="Q39" s="317"/>
      <c r="R39" s="317"/>
      <c r="S39" s="317"/>
      <c r="T39" s="317"/>
    </row>
    <row r="40" spans="1:20" ht="16.5">
      <c r="A40" s="323" t="s">
        <v>168</v>
      </c>
      <c r="B40" s="322">
        <v>1.1028745971313176</v>
      </c>
      <c r="C40" s="322">
        <v>1.0378742252252187</v>
      </c>
      <c r="D40" s="322">
        <v>67.754503623759049</v>
      </c>
      <c r="E40" s="322">
        <v>70.909204285685149</v>
      </c>
      <c r="F40" s="334">
        <v>22.913669882186174</v>
      </c>
      <c r="G40" s="322">
        <v>19.768249941356938</v>
      </c>
      <c r="H40" s="330"/>
      <c r="I40" s="330"/>
      <c r="J40" s="330"/>
      <c r="K40" s="330"/>
      <c r="L40" s="313"/>
      <c r="M40" s="317"/>
      <c r="N40" s="317"/>
      <c r="O40" s="317"/>
      <c r="P40" s="317"/>
      <c r="Q40" s="317"/>
      <c r="R40" s="317"/>
      <c r="S40" s="317"/>
      <c r="T40" s="317"/>
    </row>
    <row r="41" spans="1:20" ht="16.5">
      <c r="A41" s="323" t="s">
        <v>167</v>
      </c>
      <c r="B41" s="322">
        <v>3.6000906601948102</v>
      </c>
      <c r="C41" s="322">
        <v>2.9387217069665152</v>
      </c>
      <c r="D41" s="322">
        <v>62.423800686932118</v>
      </c>
      <c r="E41" s="322">
        <v>65.98229614557242</v>
      </c>
      <c r="F41" s="334">
        <v>24.00381499917507</v>
      </c>
      <c r="G41" s="322">
        <v>20.226035127282035</v>
      </c>
      <c r="H41" s="330"/>
      <c r="I41" s="330"/>
      <c r="J41" s="330"/>
      <c r="K41" s="330"/>
      <c r="L41" s="313"/>
      <c r="M41" s="317"/>
      <c r="N41" s="317"/>
      <c r="O41" s="317"/>
      <c r="P41" s="317"/>
      <c r="Q41" s="317"/>
      <c r="R41" s="317"/>
      <c r="S41" s="317"/>
      <c r="T41" s="317"/>
    </row>
    <row r="42" spans="1:20" ht="16.5">
      <c r="A42" s="323" t="s">
        <v>166</v>
      </c>
      <c r="B42" s="322">
        <v>0.7248364245886193</v>
      </c>
      <c r="C42" s="322">
        <v>0.70536456801926517</v>
      </c>
      <c r="D42" s="322">
        <v>81.853886262977056</v>
      </c>
      <c r="E42" s="322">
        <v>82.297161896710236</v>
      </c>
      <c r="F42" s="334">
        <v>13.102882091611942</v>
      </c>
      <c r="G42" s="322">
        <v>12.596353104128482</v>
      </c>
      <c r="H42" s="330"/>
      <c r="I42" s="330"/>
      <c r="J42" s="330"/>
      <c r="K42" s="330"/>
      <c r="L42" s="313"/>
      <c r="M42" s="317"/>
      <c r="N42" s="317"/>
      <c r="O42" s="317"/>
      <c r="P42" s="317"/>
      <c r="Q42" s="317"/>
      <c r="R42" s="317"/>
      <c r="S42" s="317"/>
      <c r="T42" s="317"/>
    </row>
    <row r="43" spans="1:20" ht="16.5">
      <c r="A43" s="323" t="s">
        <v>165</v>
      </c>
      <c r="B43" s="322">
        <v>1.3995670785733934</v>
      </c>
      <c r="C43" s="322">
        <v>1.4048696845395547</v>
      </c>
      <c r="D43" s="322">
        <v>71.85231878090076</v>
      </c>
      <c r="E43" s="322">
        <v>73.111040684146005</v>
      </c>
      <c r="F43" s="334">
        <v>15.91147089192641</v>
      </c>
      <c r="G43" s="322">
        <v>15.585316314531763</v>
      </c>
      <c r="H43" s="330"/>
      <c r="I43" s="330"/>
      <c r="J43" s="330"/>
      <c r="K43" s="330"/>
      <c r="L43" s="313"/>
      <c r="M43" s="317"/>
      <c r="N43" s="317"/>
      <c r="O43" s="317"/>
      <c r="P43" s="317"/>
      <c r="Q43" s="317"/>
      <c r="R43" s="317"/>
      <c r="S43" s="317"/>
      <c r="T43" s="317"/>
    </row>
    <row r="44" spans="1:20" ht="16.5">
      <c r="A44" s="323" t="s">
        <v>164</v>
      </c>
      <c r="B44" s="322">
        <v>1.5420313151792939</v>
      </c>
      <c r="C44" s="322">
        <v>1.4591619596000684</v>
      </c>
      <c r="D44" s="322">
        <v>72.605936101453324</v>
      </c>
      <c r="E44" s="322">
        <v>73.739215264273241</v>
      </c>
      <c r="F44" s="334">
        <v>17.23594996406089</v>
      </c>
      <c r="G44" s="322">
        <v>16.536173907402894</v>
      </c>
      <c r="H44" s="330"/>
      <c r="I44" s="330"/>
      <c r="J44" s="330"/>
      <c r="K44" s="330"/>
      <c r="L44" s="313"/>
      <c r="M44" s="317"/>
      <c r="N44" s="317"/>
      <c r="O44" s="317"/>
      <c r="P44" s="317"/>
      <c r="Q44" s="317"/>
      <c r="R44" s="317"/>
      <c r="S44" s="317"/>
      <c r="T44" s="317"/>
    </row>
    <row r="45" spans="1:20" ht="16.5">
      <c r="A45" s="323" t="s">
        <v>205</v>
      </c>
      <c r="B45" s="322">
        <v>2.9934444327842735</v>
      </c>
      <c r="C45" s="322">
        <v>3.3676687638790601</v>
      </c>
      <c r="D45" s="322">
        <v>73.542568304890963</v>
      </c>
      <c r="E45" s="322">
        <v>74.769034970167098</v>
      </c>
      <c r="F45" s="334">
        <v>17.127565815541036</v>
      </c>
      <c r="G45" s="322">
        <v>15.690315975425836</v>
      </c>
      <c r="H45" s="330"/>
      <c r="I45" s="330"/>
      <c r="J45" s="330"/>
      <c r="K45" s="330"/>
      <c r="L45" s="313"/>
      <c r="M45" s="317"/>
      <c r="N45" s="317"/>
      <c r="O45" s="317"/>
      <c r="P45" s="317"/>
      <c r="Q45" s="317"/>
      <c r="R45" s="317"/>
      <c r="S45" s="317"/>
      <c r="T45" s="317"/>
    </row>
    <row r="46" spans="1:20" ht="16.5">
      <c r="A46" s="323" t="s">
        <v>204</v>
      </c>
      <c r="B46" s="322">
        <v>1.3145944344567009</v>
      </c>
      <c r="C46" s="322">
        <v>0.73082673875516357</v>
      </c>
      <c r="D46" s="322">
        <v>74.620605223804475</v>
      </c>
      <c r="E46" s="322">
        <v>76.638061783404439</v>
      </c>
      <c r="F46" s="334">
        <v>18.089643246948896</v>
      </c>
      <c r="G46" s="322">
        <v>17.598590944639302</v>
      </c>
      <c r="H46" s="330"/>
      <c r="I46" s="330"/>
      <c r="J46" s="330"/>
      <c r="K46" s="330"/>
      <c r="L46" s="313"/>
      <c r="M46" s="317"/>
      <c r="N46" s="317"/>
      <c r="O46" s="317"/>
      <c r="P46" s="317"/>
      <c r="Q46" s="317"/>
      <c r="R46" s="317"/>
      <c r="S46" s="317"/>
      <c r="T46" s="317"/>
    </row>
    <row r="47" spans="1:20" ht="17.25" thickBot="1">
      <c r="A47" s="320"/>
      <c r="B47" s="319"/>
      <c r="C47" s="319"/>
      <c r="D47" s="319"/>
      <c r="E47" s="319"/>
      <c r="F47" s="319"/>
      <c r="G47" s="319"/>
      <c r="H47" s="330"/>
      <c r="I47" s="330"/>
      <c r="J47" s="330"/>
      <c r="K47" s="330"/>
      <c r="L47" s="313"/>
      <c r="M47" s="317"/>
      <c r="N47" s="317"/>
      <c r="O47" s="317"/>
      <c r="P47" s="317"/>
      <c r="Q47" s="317"/>
      <c r="R47" s="317"/>
      <c r="S47" s="317"/>
      <c r="T47" s="317"/>
    </row>
    <row r="48" spans="1:20" ht="17.25" thickBot="1">
      <c r="A48" s="316" t="s">
        <v>203</v>
      </c>
      <c r="B48" s="315">
        <v>13.83</v>
      </c>
      <c r="C48" s="315">
        <v>13.6</v>
      </c>
      <c r="D48" s="315">
        <v>64.72</v>
      </c>
      <c r="E48" s="315">
        <v>66.02</v>
      </c>
      <c r="F48" s="315">
        <v>13.05</v>
      </c>
      <c r="G48" s="315">
        <v>12.28</v>
      </c>
      <c r="H48" s="330"/>
      <c r="I48" s="330"/>
      <c r="J48" s="330"/>
      <c r="K48" s="330"/>
      <c r="L48" s="313"/>
      <c r="M48" s="313"/>
      <c r="N48" s="313"/>
      <c r="O48" s="313"/>
      <c r="P48" s="313"/>
      <c r="Q48" s="313"/>
      <c r="R48" s="313"/>
      <c r="S48" s="313"/>
      <c r="T48" s="313"/>
    </row>
    <row r="49" spans="1:19" ht="16.5">
      <c r="A49" s="332" t="s">
        <v>212</v>
      </c>
      <c r="B49" s="333"/>
      <c r="C49" s="332"/>
      <c r="D49" s="332"/>
      <c r="E49" s="331"/>
      <c r="F49" s="331"/>
      <c r="G49" s="331"/>
      <c r="H49" s="330"/>
      <c r="I49" s="330"/>
      <c r="J49" s="330"/>
      <c r="K49" s="330"/>
      <c r="L49" s="313"/>
      <c r="M49" s="313"/>
      <c r="N49" s="313"/>
      <c r="O49" s="313"/>
      <c r="P49" s="313"/>
      <c r="Q49" s="313"/>
    </row>
    <row r="50" spans="1:19">
      <c r="H50" s="313"/>
      <c r="I50" s="313"/>
      <c r="J50" s="313"/>
      <c r="K50" s="313"/>
      <c r="L50" s="313"/>
      <c r="M50" s="313"/>
      <c r="N50" s="313"/>
      <c r="O50" s="313"/>
      <c r="P50" s="313"/>
      <c r="Q50" s="313"/>
    </row>
    <row r="51" spans="1:19" ht="13.5" thickBot="1">
      <c r="H51" s="313"/>
      <c r="I51" s="313"/>
      <c r="J51" s="313"/>
      <c r="K51" s="313"/>
      <c r="L51" s="313"/>
      <c r="M51" s="313"/>
      <c r="N51" s="313"/>
      <c r="O51" s="313"/>
      <c r="P51" s="313"/>
      <c r="Q51" s="313"/>
    </row>
    <row r="52" spans="1:19" s="328" customFormat="1" ht="33" customHeight="1">
      <c r="A52" s="455" t="s">
        <v>200</v>
      </c>
      <c r="B52" s="450" t="s">
        <v>211</v>
      </c>
      <c r="C52" s="451"/>
      <c r="D52" s="451"/>
      <c r="E52" s="451"/>
      <c r="F52" s="451"/>
      <c r="G52" s="451"/>
      <c r="H52" s="451"/>
      <c r="I52" s="451"/>
      <c r="J52" s="451"/>
      <c r="K52" s="451"/>
      <c r="L52" s="451"/>
      <c r="M52" s="451"/>
      <c r="N52" s="452"/>
      <c r="O52" s="452"/>
    </row>
    <row r="53" spans="1:19" s="328" customFormat="1" ht="33" customHeight="1">
      <c r="A53" s="456"/>
      <c r="B53" s="449" t="s">
        <v>210</v>
      </c>
      <c r="C53" s="449"/>
      <c r="D53" s="453" t="s">
        <v>209</v>
      </c>
      <c r="E53" s="458"/>
      <c r="F53" s="449" t="s">
        <v>208</v>
      </c>
      <c r="G53" s="449"/>
      <c r="H53" s="453" t="s">
        <v>207</v>
      </c>
      <c r="I53" s="453"/>
      <c r="J53" s="449" t="s">
        <v>206</v>
      </c>
      <c r="K53" s="449"/>
      <c r="L53" s="453" t="s">
        <v>248</v>
      </c>
      <c r="M53" s="454"/>
      <c r="N53" s="453" t="s">
        <v>249</v>
      </c>
      <c r="O53" s="454"/>
    </row>
    <row r="54" spans="1:19" s="328" customFormat="1" ht="16.5" customHeight="1">
      <c r="A54" s="456"/>
      <c r="B54" s="449"/>
      <c r="C54" s="449"/>
      <c r="D54" s="458"/>
      <c r="E54" s="458"/>
      <c r="F54" s="449"/>
      <c r="G54" s="449"/>
      <c r="H54" s="453"/>
      <c r="I54" s="453"/>
      <c r="J54" s="449"/>
      <c r="K54" s="449"/>
      <c r="L54" s="453"/>
      <c r="M54" s="454"/>
      <c r="N54" s="453"/>
      <c r="O54" s="454"/>
    </row>
    <row r="55" spans="1:19" s="328" customFormat="1" ht="33" customHeight="1" thickBot="1">
      <c r="A55" s="457"/>
      <c r="B55" s="329">
        <v>2024</v>
      </c>
      <c r="C55" s="329">
        <v>2025</v>
      </c>
      <c r="D55" s="329">
        <v>2024</v>
      </c>
      <c r="E55" s="329">
        <v>2025</v>
      </c>
      <c r="F55" s="329">
        <v>2024</v>
      </c>
      <c r="G55" s="329">
        <v>2025</v>
      </c>
      <c r="H55" s="329">
        <v>2024</v>
      </c>
      <c r="I55" s="329">
        <v>2025</v>
      </c>
      <c r="J55" s="329">
        <v>2024</v>
      </c>
      <c r="K55" s="329">
        <v>2025</v>
      </c>
      <c r="L55" s="329">
        <v>2024</v>
      </c>
      <c r="M55" s="329">
        <v>2025</v>
      </c>
      <c r="N55" s="329">
        <v>2024</v>
      </c>
      <c r="O55" s="329">
        <v>2025</v>
      </c>
    </row>
    <row r="56" spans="1:19" ht="19.5" customHeight="1">
      <c r="A56" s="327" t="s">
        <v>198</v>
      </c>
      <c r="B56" s="326">
        <v>0.3396601996926944</v>
      </c>
      <c r="C56" s="326">
        <v>0.23376026689813778</v>
      </c>
      <c r="D56" s="326">
        <v>0.87461043913196479</v>
      </c>
      <c r="E56" s="326">
        <v>0.73326960499585825</v>
      </c>
      <c r="F56" s="326">
        <v>0.3932047863886029</v>
      </c>
      <c r="G56" s="326">
        <v>0.24869827379812359</v>
      </c>
      <c r="H56" s="326">
        <v>7.7197865215142434</v>
      </c>
      <c r="I56" s="326">
        <v>5.8467710123320664</v>
      </c>
      <c r="J56" s="326">
        <v>2.3978479254497005</v>
      </c>
      <c r="K56" s="326">
        <v>1.9789158618600544</v>
      </c>
      <c r="L56" s="326">
        <v>1.5183180555651432</v>
      </c>
      <c r="M56" s="325">
        <v>1.6146044969010269</v>
      </c>
      <c r="N56" s="322">
        <v>2.4452774545286751</v>
      </c>
      <c r="O56" s="322">
        <v>1.979005500757455</v>
      </c>
      <c r="P56" s="313"/>
      <c r="Q56" s="313"/>
      <c r="R56" s="313"/>
      <c r="S56" s="313"/>
    </row>
    <row r="57" spans="1:19" ht="13.5">
      <c r="A57" s="323" t="s">
        <v>197</v>
      </c>
      <c r="B57" s="322">
        <v>0.2433070527698234</v>
      </c>
      <c r="C57" s="322">
        <v>0.15371995239319519</v>
      </c>
      <c r="D57" s="322">
        <v>0.1534348688839331</v>
      </c>
      <c r="E57" s="322">
        <v>0.14169205783051675</v>
      </c>
      <c r="F57" s="322">
        <v>0.17615558887055646</v>
      </c>
      <c r="G57" s="322">
        <v>8.5158546328274812E-2</v>
      </c>
      <c r="H57" s="322">
        <v>0.74124285388588673</v>
      </c>
      <c r="I57" s="322">
        <v>0.70927544190995084</v>
      </c>
      <c r="J57" s="322">
        <v>0.43023868871704302</v>
      </c>
      <c r="K57" s="322">
        <v>0.47485833828341312</v>
      </c>
      <c r="L57" s="322">
        <v>1.5363075325978555</v>
      </c>
      <c r="M57" s="321">
        <v>1.423421105691024</v>
      </c>
      <c r="N57" s="322">
        <v>1.8596675541204972</v>
      </c>
      <c r="O57" s="322">
        <v>1.8672978994793612</v>
      </c>
      <c r="P57" s="317"/>
      <c r="Q57" s="317"/>
      <c r="R57" s="317"/>
      <c r="S57" s="317"/>
    </row>
    <row r="58" spans="1:19" ht="13.5">
      <c r="A58" s="323" t="s">
        <v>196</v>
      </c>
      <c r="B58" s="322">
        <v>0.16706692252768757</v>
      </c>
      <c r="C58" s="322">
        <v>0.10308389146154574</v>
      </c>
      <c r="D58" s="322">
        <v>0.2211617060078587</v>
      </c>
      <c r="E58" s="322">
        <v>0.23737156817617336</v>
      </c>
      <c r="F58" s="322">
        <v>0.44819889339536428</v>
      </c>
      <c r="G58" s="322">
        <v>0.465367693243465</v>
      </c>
      <c r="H58" s="322">
        <v>0.10346041641241509</v>
      </c>
      <c r="I58" s="322">
        <v>6.491979830730947E-2</v>
      </c>
      <c r="J58" s="322">
        <v>0.28524752387755087</v>
      </c>
      <c r="K58" s="322">
        <v>0.15310221701495288</v>
      </c>
      <c r="L58" s="322">
        <v>1.7382828412239089</v>
      </c>
      <c r="M58" s="321">
        <v>1.526337954937746</v>
      </c>
      <c r="N58" s="322">
        <v>1.8055314754177383</v>
      </c>
      <c r="O58" s="322">
        <v>1.5854078306271417</v>
      </c>
      <c r="P58" s="317"/>
      <c r="Q58" s="317"/>
      <c r="R58" s="317"/>
      <c r="S58" s="317"/>
    </row>
    <row r="59" spans="1:19" ht="13.5">
      <c r="A59" s="323" t="s">
        <v>195</v>
      </c>
      <c r="B59" s="322">
        <v>0.42827862085473689</v>
      </c>
      <c r="C59" s="322">
        <v>0.48030724508847011</v>
      </c>
      <c r="D59" s="322">
        <v>0</v>
      </c>
      <c r="E59" s="322">
        <v>7.3604782727532975E-3</v>
      </c>
      <c r="F59" s="322">
        <v>0.29730990020196341</v>
      </c>
      <c r="G59" s="322">
        <v>0.20968212150266541</v>
      </c>
      <c r="H59" s="322">
        <v>0.1645256998032161</v>
      </c>
      <c r="I59" s="322">
        <v>9.4778593156680371E-2</v>
      </c>
      <c r="J59" s="322">
        <v>0.16039581962713984</v>
      </c>
      <c r="K59" s="322">
        <v>0.15281142616869059</v>
      </c>
      <c r="L59" s="322">
        <v>3.3460636665779759</v>
      </c>
      <c r="M59" s="321">
        <v>3.5516723746063938</v>
      </c>
      <c r="N59" s="322">
        <v>2.3426814907295594</v>
      </c>
      <c r="O59" s="322">
        <v>2.3554973696342207</v>
      </c>
      <c r="P59" s="317"/>
      <c r="Q59" s="317"/>
      <c r="R59" s="317"/>
      <c r="S59" s="317"/>
    </row>
    <row r="60" spans="1:19" ht="13.5">
      <c r="A60" s="323" t="s">
        <v>194</v>
      </c>
      <c r="B60" s="322">
        <v>0.33857051584820314</v>
      </c>
      <c r="C60" s="322">
        <v>0.18416185930401271</v>
      </c>
      <c r="D60" s="322">
        <v>0</v>
      </c>
      <c r="E60" s="322">
        <v>0</v>
      </c>
      <c r="F60" s="322">
        <v>5.0006864885241116E-3</v>
      </c>
      <c r="G60" s="322">
        <v>1.7003666719182922E-2</v>
      </c>
      <c r="H60" s="322">
        <v>0</v>
      </c>
      <c r="I60" s="322">
        <v>0</v>
      </c>
      <c r="J60" s="322">
        <v>3.851737745231119E-3</v>
      </c>
      <c r="K60" s="322">
        <v>0.16015210436434246</v>
      </c>
      <c r="L60" s="322">
        <v>14.702509638571334</v>
      </c>
      <c r="M60" s="321">
        <v>12.567519867030171</v>
      </c>
      <c r="N60" s="322">
        <v>5.062893101038461</v>
      </c>
      <c r="O60" s="322">
        <v>3.2548353340632845</v>
      </c>
      <c r="P60" s="317"/>
      <c r="Q60" s="317"/>
      <c r="R60" s="317"/>
      <c r="S60" s="317"/>
    </row>
    <row r="61" spans="1:19" ht="13.5">
      <c r="A61" s="323" t="s">
        <v>193</v>
      </c>
      <c r="B61" s="322">
        <v>0.2292067569977847</v>
      </c>
      <c r="C61" s="322">
        <v>0.17114846203510273</v>
      </c>
      <c r="D61" s="322">
        <v>0.20877927580841629</v>
      </c>
      <c r="E61" s="322">
        <v>0.22565570330838342</v>
      </c>
      <c r="F61" s="322">
        <v>0.2259136057657336</v>
      </c>
      <c r="G61" s="322">
        <v>0.17206703522205807</v>
      </c>
      <c r="H61" s="322">
        <v>9.480199855149524E-3</v>
      </c>
      <c r="I61" s="322">
        <v>8.1211602988889246E-3</v>
      </c>
      <c r="J61" s="322">
        <v>0.29944767873281064</v>
      </c>
      <c r="K61" s="322">
        <v>0.31769282396319276</v>
      </c>
      <c r="L61" s="322">
        <v>2.0013206458547694</v>
      </c>
      <c r="M61" s="321">
        <v>1.9510801443212131</v>
      </c>
      <c r="N61" s="322">
        <v>1.4408268795824559</v>
      </c>
      <c r="O61" s="322">
        <v>1.4248006688268335</v>
      </c>
      <c r="P61" s="317"/>
      <c r="Q61" s="317"/>
      <c r="R61" s="317"/>
      <c r="S61" s="317"/>
    </row>
    <row r="62" spans="1:19" ht="13.5">
      <c r="A62" s="323" t="s">
        <v>24</v>
      </c>
      <c r="B62" s="322">
        <v>0.26074743722479532</v>
      </c>
      <c r="C62" s="322">
        <v>0.20492826872911679</v>
      </c>
      <c r="D62" s="322">
        <v>9.2111577458945146E-2</v>
      </c>
      <c r="E62" s="322">
        <v>0.16408054822104137</v>
      </c>
      <c r="F62" s="322">
        <v>1.2049223778916469</v>
      </c>
      <c r="G62" s="322">
        <v>0.84823140703290922</v>
      </c>
      <c r="H62" s="322">
        <v>6.9770029288859475E-2</v>
      </c>
      <c r="I62" s="322">
        <v>4.0368172756073913E-2</v>
      </c>
      <c r="J62" s="322">
        <v>5.2513127059372937E-2</v>
      </c>
      <c r="K62" s="322">
        <v>9.2749972319004351E-2</v>
      </c>
      <c r="L62" s="322">
        <v>1.0996859049258232</v>
      </c>
      <c r="M62" s="321">
        <v>0.97761088673591601</v>
      </c>
      <c r="N62" s="322">
        <v>1.5109084602367262</v>
      </c>
      <c r="O62" s="322">
        <v>1.5414023804334689</v>
      </c>
      <c r="P62" s="317"/>
      <c r="Q62" s="317"/>
      <c r="R62" s="317"/>
      <c r="S62" s="317"/>
    </row>
    <row r="63" spans="1:19" ht="13.5">
      <c r="A63" s="323" t="s">
        <v>192</v>
      </c>
      <c r="B63" s="322">
        <v>0.25579428035248725</v>
      </c>
      <c r="C63" s="322">
        <v>0.23381965096100893</v>
      </c>
      <c r="D63" s="322">
        <v>0.19094680251961496</v>
      </c>
      <c r="E63" s="322">
        <v>0.23848900089706032</v>
      </c>
      <c r="F63" s="322">
        <v>0.13583601862236769</v>
      </c>
      <c r="G63" s="322">
        <v>0.20257560686426446</v>
      </c>
      <c r="H63" s="322">
        <v>4.4409986915474417E-2</v>
      </c>
      <c r="I63" s="322">
        <v>2.3131274769625957E-2</v>
      </c>
      <c r="J63" s="322">
        <v>0.20338112397497343</v>
      </c>
      <c r="K63" s="322">
        <v>0.20927751043378773</v>
      </c>
      <c r="L63" s="322">
        <v>1.9002558609107398</v>
      </c>
      <c r="M63" s="321">
        <v>2.0259623169940335</v>
      </c>
      <c r="N63" s="322">
        <v>2.996703876628906</v>
      </c>
      <c r="O63" s="322">
        <v>3.104571690114482</v>
      </c>
      <c r="P63" s="317"/>
      <c r="Q63" s="317"/>
      <c r="R63" s="317"/>
      <c r="S63" s="317"/>
    </row>
    <row r="64" spans="1:19" ht="13.5">
      <c r="A64" s="323" t="s">
        <v>191</v>
      </c>
      <c r="B64" s="322">
        <v>0.3636651095812703</v>
      </c>
      <c r="C64" s="322">
        <v>0.307671144983788</v>
      </c>
      <c r="D64" s="322">
        <v>3.7362267354209132E-2</v>
      </c>
      <c r="E64" s="322">
        <v>2.8406851813539011E-2</v>
      </c>
      <c r="F64" s="322">
        <v>5.0519457323036136E-2</v>
      </c>
      <c r="G64" s="322">
        <v>6.8467105214035914E-2</v>
      </c>
      <c r="H64" s="322">
        <v>1.6005188736298386E-3</v>
      </c>
      <c r="I64" s="322">
        <v>4.9899905836537403E-4</v>
      </c>
      <c r="J64" s="322">
        <v>0.10290119439872042</v>
      </c>
      <c r="K64" s="322">
        <v>0.15752079250167861</v>
      </c>
      <c r="L64" s="322">
        <v>2.2879266476360711</v>
      </c>
      <c r="M64" s="321">
        <v>2.1548259790594746</v>
      </c>
      <c r="N64" s="322">
        <v>3.6968904728850873</v>
      </c>
      <c r="O64" s="322">
        <v>3.2901820893715823</v>
      </c>
      <c r="P64" s="317"/>
      <c r="Q64" s="317"/>
      <c r="R64" s="317"/>
      <c r="S64" s="317"/>
    </row>
    <row r="65" spans="1:19" ht="13.5">
      <c r="A65" s="323" t="s">
        <v>190</v>
      </c>
      <c r="B65" s="322">
        <v>0.50848444293777184</v>
      </c>
      <c r="C65" s="322">
        <v>0.53593795171485181</v>
      </c>
      <c r="D65" s="322">
        <v>5.9949607361595839E-2</v>
      </c>
      <c r="E65" s="322">
        <v>2.7978804090686996E-2</v>
      </c>
      <c r="F65" s="322">
        <v>0.12905288565736733</v>
      </c>
      <c r="G65" s="322">
        <v>0.17960045324020113</v>
      </c>
      <c r="H65" s="322">
        <v>4.1662149891329393E-3</v>
      </c>
      <c r="I65" s="322">
        <v>0</v>
      </c>
      <c r="J65" s="322">
        <v>9.3519077630058456E-2</v>
      </c>
      <c r="K65" s="322">
        <v>0.10741334941467863</v>
      </c>
      <c r="L65" s="322">
        <v>7.6015034814329736</v>
      </c>
      <c r="M65" s="321">
        <v>7.0222501443352199</v>
      </c>
      <c r="N65" s="322">
        <v>9.2633180118438947</v>
      </c>
      <c r="O65" s="322">
        <v>8.368983282738899</v>
      </c>
      <c r="P65" s="317"/>
      <c r="Q65" s="317"/>
      <c r="R65" s="317"/>
      <c r="S65" s="317"/>
    </row>
    <row r="66" spans="1:19" ht="13.5">
      <c r="A66" s="323" t="s">
        <v>25</v>
      </c>
      <c r="B66" s="322">
        <v>0.22349862245968077</v>
      </c>
      <c r="C66" s="322">
        <v>0.21412149558953622</v>
      </c>
      <c r="D66" s="322">
        <v>1.1917530102869523E-2</v>
      </c>
      <c r="E66" s="322">
        <v>4.0592476097706387E-2</v>
      </c>
      <c r="F66" s="322">
        <v>2.6720778836980803</v>
      </c>
      <c r="G66" s="322">
        <v>2.6161692960367167</v>
      </c>
      <c r="H66" s="322">
        <v>0</v>
      </c>
      <c r="I66" s="322">
        <v>0</v>
      </c>
      <c r="J66" s="322">
        <v>4.3065141286632705E-2</v>
      </c>
      <c r="K66" s="322">
        <v>1.56593042385255E-2</v>
      </c>
      <c r="L66" s="322">
        <v>2.8350208929231182</v>
      </c>
      <c r="M66" s="321">
        <v>2.5703349925654511</v>
      </c>
      <c r="N66" s="322">
        <v>3.8601247047929581</v>
      </c>
      <c r="O66" s="322">
        <v>3.0410478596679691</v>
      </c>
      <c r="P66" s="317"/>
      <c r="Q66" s="317"/>
      <c r="R66" s="317"/>
      <c r="S66" s="317"/>
    </row>
    <row r="67" spans="1:19" ht="13.5">
      <c r="A67" s="323" t="s">
        <v>189</v>
      </c>
      <c r="B67" s="322">
        <v>0.19270627660167117</v>
      </c>
      <c r="C67" s="322">
        <v>0.17524198614141998</v>
      </c>
      <c r="D67" s="322">
        <v>6.6717303186320147E-3</v>
      </c>
      <c r="E67" s="322">
        <v>1.9513564480542599E-2</v>
      </c>
      <c r="F67" s="322">
        <v>1.0641140045433832E-2</v>
      </c>
      <c r="G67" s="322">
        <v>1.1685470315171786E-2</v>
      </c>
      <c r="H67" s="322">
        <v>4.2359809103622182E-3</v>
      </c>
      <c r="I67" s="322">
        <v>0</v>
      </c>
      <c r="J67" s="322">
        <v>1.1805919730387197E-2</v>
      </c>
      <c r="K67" s="322">
        <v>1.4963283262599308E-2</v>
      </c>
      <c r="L67" s="322">
        <v>2.9499943100575807</v>
      </c>
      <c r="M67" s="321">
        <v>3.2244295025260898</v>
      </c>
      <c r="N67" s="322">
        <v>1.4544049534400818</v>
      </c>
      <c r="O67" s="322">
        <v>1.2642043472451236</v>
      </c>
      <c r="P67" s="317"/>
      <c r="Q67" s="317"/>
      <c r="R67" s="317"/>
      <c r="S67" s="317"/>
    </row>
    <row r="68" spans="1:19" ht="13.5">
      <c r="A68" s="323" t="s">
        <v>188</v>
      </c>
      <c r="B68" s="322">
        <v>0.38700829802689313</v>
      </c>
      <c r="C68" s="322">
        <v>0.39613693489352741</v>
      </c>
      <c r="D68" s="322">
        <v>3.8359403652321708E-3</v>
      </c>
      <c r="E68" s="322">
        <v>0</v>
      </c>
      <c r="F68" s="322">
        <v>5.1117258087630874E-2</v>
      </c>
      <c r="G68" s="322">
        <v>1.7220942286178161E-2</v>
      </c>
      <c r="H68" s="322">
        <v>0</v>
      </c>
      <c r="I68" s="322">
        <v>0</v>
      </c>
      <c r="J68" s="322">
        <v>9.2733496528290896E-3</v>
      </c>
      <c r="K68" s="322">
        <v>9.3915951615977135E-3</v>
      </c>
      <c r="L68" s="322">
        <v>2.5325900375030801</v>
      </c>
      <c r="M68" s="321">
        <v>2.1072491611145758</v>
      </c>
      <c r="N68" s="322">
        <v>2.4062797348107092</v>
      </c>
      <c r="O68" s="322">
        <v>2.1021534277986285</v>
      </c>
      <c r="P68" s="317"/>
      <c r="Q68" s="317"/>
      <c r="R68" s="317"/>
      <c r="S68" s="317"/>
    </row>
    <row r="69" spans="1:19" ht="13.5">
      <c r="A69" s="323" t="s">
        <v>187</v>
      </c>
      <c r="B69" s="322">
        <v>0.43708689825681035</v>
      </c>
      <c r="C69" s="322">
        <v>0.36109356859863762</v>
      </c>
      <c r="D69" s="322">
        <v>1.1124922181954213</v>
      </c>
      <c r="E69" s="322">
        <v>0.60998359804683011</v>
      </c>
      <c r="F69" s="322">
        <v>0.15376358244226684</v>
      </c>
      <c r="G69" s="322">
        <v>5.4457459956953037E-2</v>
      </c>
      <c r="H69" s="322">
        <v>0.63899358650533167</v>
      </c>
      <c r="I69" s="322">
        <v>1.2441060822763286</v>
      </c>
      <c r="J69" s="322">
        <v>0.49870147161038053</v>
      </c>
      <c r="K69" s="322">
        <v>0.58683471508456475</v>
      </c>
      <c r="L69" s="322">
        <v>2.8076717689273867</v>
      </c>
      <c r="M69" s="321">
        <v>2.9937732396710315</v>
      </c>
      <c r="N69" s="322">
        <v>4.3647425490352338</v>
      </c>
      <c r="O69" s="322">
        <v>3.7043327496917162</v>
      </c>
      <c r="P69" s="317"/>
      <c r="Q69" s="317"/>
      <c r="R69" s="317"/>
      <c r="S69" s="317"/>
    </row>
    <row r="70" spans="1:19" ht="13.5">
      <c r="A70" s="323" t="s">
        <v>186</v>
      </c>
      <c r="B70" s="322">
        <v>1.2334283977000728</v>
      </c>
      <c r="C70" s="322">
        <v>1.1356127817195611</v>
      </c>
      <c r="D70" s="322">
        <v>0.19931996468123547</v>
      </c>
      <c r="E70" s="322">
        <v>8.9525699246933432E-2</v>
      </c>
      <c r="F70" s="322">
        <v>0.17510985030374912</v>
      </c>
      <c r="G70" s="322">
        <v>0.12212230372505317</v>
      </c>
      <c r="H70" s="322">
        <v>0.10297682323522088</v>
      </c>
      <c r="I70" s="322">
        <v>0.10564571416129831</v>
      </c>
      <c r="J70" s="322">
        <v>0.78658980906992892</v>
      </c>
      <c r="K70" s="322">
        <v>0.60339158062330078</v>
      </c>
      <c r="L70" s="322">
        <v>3.6530350505853679</v>
      </c>
      <c r="M70" s="321">
        <v>3.7837976109800207</v>
      </c>
      <c r="N70" s="322">
        <v>4.3953403005444684</v>
      </c>
      <c r="O70" s="322">
        <v>4.0236988713527166</v>
      </c>
      <c r="P70" s="317"/>
      <c r="Q70" s="317"/>
      <c r="R70" s="317"/>
      <c r="S70" s="317"/>
    </row>
    <row r="71" spans="1:19" ht="13.5">
      <c r="A71" s="324" t="s">
        <v>185</v>
      </c>
      <c r="B71" s="322">
        <v>1.3543831859766753</v>
      </c>
      <c r="C71" s="322">
        <v>1.2924418732574554</v>
      </c>
      <c r="D71" s="322">
        <v>0.23159630897096392</v>
      </c>
      <c r="E71" s="322">
        <v>0.10770420060078184</v>
      </c>
      <c r="F71" s="322">
        <v>0.20125545043539642</v>
      </c>
      <c r="G71" s="322">
        <v>0.1453076518482895</v>
      </c>
      <c r="H71" s="322">
        <v>0.11860006215033021</v>
      </c>
      <c r="I71" s="322">
        <v>0.12709744002397261</v>
      </c>
      <c r="J71" s="322">
        <v>0.91291045193029829</v>
      </c>
      <c r="K71" s="322">
        <v>0.72036752133226045</v>
      </c>
      <c r="L71" s="322">
        <v>3.8499408423216126</v>
      </c>
      <c r="M71" s="321">
        <v>4.1144865143652245</v>
      </c>
      <c r="N71" s="322">
        <v>4.6442963449634753</v>
      </c>
      <c r="O71" s="322">
        <v>4.3987788302461288</v>
      </c>
      <c r="P71" s="317"/>
      <c r="Q71" s="317"/>
      <c r="R71" s="317"/>
      <c r="S71" s="317"/>
    </row>
    <row r="72" spans="1:19" ht="13.5">
      <c r="A72" s="323" t="s">
        <v>184</v>
      </c>
      <c r="B72" s="322">
        <v>0.50935134979210073</v>
      </c>
      <c r="C72" s="322">
        <v>0.42870100772622843</v>
      </c>
      <c r="D72" s="322">
        <v>0</v>
      </c>
      <c r="E72" s="322">
        <v>0</v>
      </c>
      <c r="F72" s="322">
        <v>9.2610302049058405E-3</v>
      </c>
      <c r="G72" s="322">
        <v>9.3690511957685955E-3</v>
      </c>
      <c r="H72" s="322">
        <v>8.7464371960969574E-3</v>
      </c>
      <c r="I72" s="322">
        <v>0</v>
      </c>
      <c r="J72" s="322">
        <v>8.7601764026198001E-3</v>
      </c>
      <c r="K72" s="322">
        <v>0</v>
      </c>
      <c r="L72" s="322">
        <v>2.2892552238837189</v>
      </c>
      <c r="M72" s="321">
        <v>2.088220746294549</v>
      </c>
      <c r="N72" s="322">
        <v>1.7990359786320749</v>
      </c>
      <c r="O72" s="322">
        <v>1.6329043580751119</v>
      </c>
      <c r="P72" s="317"/>
      <c r="Q72" s="317"/>
      <c r="R72" s="317"/>
      <c r="S72" s="317"/>
    </row>
    <row r="73" spans="1:19" ht="13.5">
      <c r="A73" s="323" t="s">
        <v>183</v>
      </c>
      <c r="B73" s="322">
        <v>0.34799117897703929</v>
      </c>
      <c r="C73" s="322">
        <v>0.2111533696858888</v>
      </c>
      <c r="D73" s="322">
        <v>0</v>
      </c>
      <c r="E73" s="322">
        <v>0</v>
      </c>
      <c r="F73" s="322">
        <v>8.1124000360955309E-2</v>
      </c>
      <c r="G73" s="322">
        <v>2.4566249404260946E-2</v>
      </c>
      <c r="H73" s="322">
        <v>0</v>
      </c>
      <c r="I73" s="322">
        <v>0</v>
      </c>
      <c r="J73" s="322">
        <v>4.6843892738026556E-3</v>
      </c>
      <c r="K73" s="322">
        <v>8.422388714879445E-3</v>
      </c>
      <c r="L73" s="322">
        <v>2.0774355355184393</v>
      </c>
      <c r="M73" s="321">
        <v>2.1376753260607351</v>
      </c>
      <c r="N73" s="322">
        <v>1.7923336540013712</v>
      </c>
      <c r="O73" s="322">
        <v>2.0673343112597506</v>
      </c>
      <c r="P73" s="317"/>
      <c r="Q73" s="317"/>
      <c r="R73" s="317"/>
      <c r="S73" s="317"/>
    </row>
    <row r="74" spans="1:19" ht="13.5">
      <c r="A74" s="323" t="s">
        <v>182</v>
      </c>
      <c r="B74" s="322">
        <v>0.67416188687870837</v>
      </c>
      <c r="C74" s="322">
        <v>0.61872623807624827</v>
      </c>
      <c r="D74" s="322">
        <v>3.5400252179476781</v>
      </c>
      <c r="E74" s="322">
        <v>3.6989534941458575</v>
      </c>
      <c r="F74" s="322">
        <v>0.24670913831589569</v>
      </c>
      <c r="G74" s="322">
        <v>0.25670680202790147</v>
      </c>
      <c r="H74" s="322">
        <v>7.0406004414257097</v>
      </c>
      <c r="I74" s="322">
        <v>6.2861875940971634</v>
      </c>
      <c r="J74" s="322">
        <v>1.4409795213940126</v>
      </c>
      <c r="K74" s="322">
        <v>1.7380203895538411</v>
      </c>
      <c r="L74" s="322">
        <v>1.4833016382383455</v>
      </c>
      <c r="M74" s="321">
        <v>1.4339477053559642</v>
      </c>
      <c r="N74" s="322">
        <v>3.7222867343239514</v>
      </c>
      <c r="O74" s="322">
        <v>3.6991748674768914</v>
      </c>
      <c r="P74" s="317"/>
      <c r="Q74" s="317"/>
      <c r="R74" s="317"/>
      <c r="S74" s="317"/>
    </row>
    <row r="75" spans="1:19" ht="13.5">
      <c r="A75" s="323" t="s">
        <v>181</v>
      </c>
      <c r="B75" s="322">
        <v>5.0214679211884682E-2</v>
      </c>
      <c r="C75" s="322">
        <v>2.919628106793604E-2</v>
      </c>
      <c r="D75" s="322">
        <v>0</v>
      </c>
      <c r="E75" s="322">
        <v>0</v>
      </c>
      <c r="F75" s="322">
        <v>1.6802316277509415</v>
      </c>
      <c r="G75" s="322">
        <v>1.5515054989963559</v>
      </c>
      <c r="H75" s="322">
        <v>0</v>
      </c>
      <c r="I75" s="322">
        <v>0</v>
      </c>
      <c r="J75" s="322">
        <v>1.0444935739040538E-2</v>
      </c>
      <c r="K75" s="322">
        <v>0</v>
      </c>
      <c r="L75" s="322">
        <v>2.010789429293498</v>
      </c>
      <c r="M75" s="321">
        <v>2.7862030008598411</v>
      </c>
      <c r="N75" s="322">
        <v>0.85161450355691704</v>
      </c>
      <c r="O75" s="322">
        <v>0.65932456920710869</v>
      </c>
      <c r="P75" s="317"/>
      <c r="Q75" s="317"/>
      <c r="R75" s="317"/>
      <c r="S75" s="317"/>
    </row>
    <row r="76" spans="1:19" ht="13.5">
      <c r="A76" s="323" t="s">
        <v>180</v>
      </c>
      <c r="B76" s="322">
        <v>0.23175585748603972</v>
      </c>
      <c r="C76" s="322">
        <v>0.19219953569773232</v>
      </c>
      <c r="D76" s="322">
        <v>3.14145562139935E-2</v>
      </c>
      <c r="E76" s="322">
        <v>3.8783018136114719E-2</v>
      </c>
      <c r="F76" s="322">
        <v>0.16982442621598159</v>
      </c>
      <c r="G76" s="322">
        <v>7.364861266905913E-2</v>
      </c>
      <c r="H76" s="322">
        <v>1.0905401518576611E-3</v>
      </c>
      <c r="I76" s="322">
        <v>0</v>
      </c>
      <c r="J76" s="322">
        <v>9.5415435104759444E-2</v>
      </c>
      <c r="K76" s="322">
        <v>4.304379434968042E-2</v>
      </c>
      <c r="L76" s="322">
        <v>2.4487793302051415</v>
      </c>
      <c r="M76" s="321">
        <v>2.3493977347951884</v>
      </c>
      <c r="N76" s="322">
        <v>2.35539852949664</v>
      </c>
      <c r="O76" s="322">
        <v>2.2138124383786906</v>
      </c>
      <c r="P76" s="317"/>
      <c r="Q76" s="317"/>
      <c r="R76" s="317"/>
      <c r="S76" s="317"/>
    </row>
    <row r="77" spans="1:19" ht="13.5">
      <c r="A77" s="323" t="s">
        <v>179</v>
      </c>
      <c r="B77" s="322">
        <v>0.36976641155647705</v>
      </c>
      <c r="C77" s="322">
        <v>0.16285437380012277</v>
      </c>
      <c r="D77" s="322">
        <v>4.1848572428352799</v>
      </c>
      <c r="E77" s="322">
        <v>3.97812424243146</v>
      </c>
      <c r="F77" s="322">
        <v>0.14997027465363383</v>
      </c>
      <c r="G77" s="322">
        <v>0.14933381431115081</v>
      </c>
      <c r="H77" s="322">
        <v>8.3924012518839248</v>
      </c>
      <c r="I77" s="322">
        <v>8.2626274540301861</v>
      </c>
      <c r="J77" s="322">
        <v>0.81016689244717033</v>
      </c>
      <c r="K77" s="322">
        <v>0.88697722010492808</v>
      </c>
      <c r="L77" s="322">
        <v>1.372371853229605</v>
      </c>
      <c r="M77" s="321">
        <v>1.3267040099307734</v>
      </c>
      <c r="N77" s="322">
        <v>1.8815369808137388</v>
      </c>
      <c r="O77" s="322">
        <v>1.7090102326356531</v>
      </c>
      <c r="P77" s="317"/>
      <c r="Q77" s="317"/>
      <c r="R77" s="317"/>
      <c r="S77" s="317"/>
    </row>
    <row r="78" spans="1:19" ht="13.5">
      <c r="A78" s="323" t="s">
        <v>178</v>
      </c>
      <c r="B78" s="322">
        <v>0.35232864967325772</v>
      </c>
      <c r="C78" s="322">
        <v>0.22625351169066249</v>
      </c>
      <c r="D78" s="322">
        <v>4.2357036405571229</v>
      </c>
      <c r="E78" s="322">
        <v>3.9297066189617369</v>
      </c>
      <c r="F78" s="322">
        <v>0.1915651923692665</v>
      </c>
      <c r="G78" s="322">
        <v>0.18374118103810108</v>
      </c>
      <c r="H78" s="322">
        <v>4.0367066599867645</v>
      </c>
      <c r="I78" s="322">
        <v>4.8605304575166963</v>
      </c>
      <c r="J78" s="322">
        <v>0.61927505684460726</v>
      </c>
      <c r="K78" s="322">
        <v>0.66848980445352901</v>
      </c>
      <c r="L78" s="322">
        <v>1.1829317514597861</v>
      </c>
      <c r="M78" s="321">
        <v>1.1526730332313244</v>
      </c>
      <c r="N78" s="322">
        <v>1.8326566521057193</v>
      </c>
      <c r="O78" s="322">
        <v>1.6953406753544165</v>
      </c>
      <c r="P78" s="317"/>
      <c r="Q78" s="317"/>
      <c r="R78" s="317"/>
      <c r="S78" s="317"/>
    </row>
    <row r="79" spans="1:19" ht="13.5">
      <c r="A79" s="323" t="s">
        <v>177</v>
      </c>
      <c r="B79" s="322">
        <v>0.2250768404033785</v>
      </c>
      <c r="C79" s="322">
        <v>0.21144121095032775</v>
      </c>
      <c r="D79" s="322">
        <v>3.2605690238704641</v>
      </c>
      <c r="E79" s="322">
        <v>3.3712220256540908</v>
      </c>
      <c r="F79" s="322">
        <v>5.6393849212018385E-2</v>
      </c>
      <c r="G79" s="322">
        <v>1.8658366219924848E-2</v>
      </c>
      <c r="H79" s="322">
        <v>10.092649921382799</v>
      </c>
      <c r="I79" s="322">
        <v>8.9461545405389042</v>
      </c>
      <c r="J79" s="322">
        <v>0.27070550604015881</v>
      </c>
      <c r="K79" s="322">
        <v>0.20032998274472358</v>
      </c>
      <c r="L79" s="322">
        <v>2.1615597974345113</v>
      </c>
      <c r="M79" s="321">
        <v>1.8376965560523575</v>
      </c>
      <c r="N79" s="322">
        <v>2.7315190951222625</v>
      </c>
      <c r="O79" s="322">
        <v>2.5678369284908196</v>
      </c>
      <c r="P79" s="317"/>
      <c r="Q79" s="317"/>
      <c r="R79" s="317"/>
      <c r="S79" s="317"/>
    </row>
    <row r="80" spans="1:19" ht="13.5">
      <c r="A80" s="323" t="s">
        <v>176</v>
      </c>
      <c r="B80" s="322">
        <v>0.27531040626742354</v>
      </c>
      <c r="C80" s="322">
        <v>0.16044252669983011</v>
      </c>
      <c r="D80" s="322">
        <v>1.359805900717836</v>
      </c>
      <c r="E80" s="322">
        <v>1.1333276778453945</v>
      </c>
      <c r="F80" s="322">
        <v>5.2736396852145907E-2</v>
      </c>
      <c r="G80" s="322">
        <v>2.7149446268791837E-2</v>
      </c>
      <c r="H80" s="322">
        <v>1.5198208401281472</v>
      </c>
      <c r="I80" s="322">
        <v>2.723183368203324</v>
      </c>
      <c r="J80" s="322">
        <v>0.30420398692947409</v>
      </c>
      <c r="K80" s="322">
        <v>0.40946864439212349</v>
      </c>
      <c r="L80" s="322">
        <v>1.842311345030099</v>
      </c>
      <c r="M80" s="321">
        <v>1.7694616498647686</v>
      </c>
      <c r="N80" s="322">
        <v>4.2964679783421387</v>
      </c>
      <c r="O80" s="322">
        <v>3.6796265417744216</v>
      </c>
      <c r="P80" s="317"/>
      <c r="Q80" s="317"/>
      <c r="R80" s="317"/>
      <c r="S80" s="317"/>
    </row>
    <row r="81" spans="1:19" ht="13.5">
      <c r="A81" s="323" t="s">
        <v>175</v>
      </c>
      <c r="B81" s="322">
        <v>0.26030260139856909</v>
      </c>
      <c r="C81" s="322">
        <v>0.249619055375292</v>
      </c>
      <c r="D81" s="322">
        <v>9.0780351626586819E-2</v>
      </c>
      <c r="E81" s="322">
        <v>0.10081900092396778</v>
      </c>
      <c r="F81" s="322">
        <v>0.52739285928476376</v>
      </c>
      <c r="G81" s="322">
        <v>0.55817593912202601</v>
      </c>
      <c r="H81" s="322">
        <v>9.5876807276719184E-2</v>
      </c>
      <c r="I81" s="322">
        <v>0.46092616333244607</v>
      </c>
      <c r="J81" s="322">
        <v>5.5108272528056841E-2</v>
      </c>
      <c r="K81" s="322">
        <v>7.6388088499080242E-2</v>
      </c>
      <c r="L81" s="322">
        <v>2.9166155264470728</v>
      </c>
      <c r="M81" s="321">
        <v>2.9387999343747064</v>
      </c>
      <c r="N81" s="322">
        <v>1.7818297487398038</v>
      </c>
      <c r="O81" s="322">
        <v>1.6564478561688678</v>
      </c>
      <c r="P81" s="317"/>
      <c r="Q81" s="317"/>
      <c r="R81" s="317"/>
      <c r="S81" s="317"/>
    </row>
    <row r="82" spans="1:19" ht="13.5">
      <c r="A82" s="323" t="s">
        <v>174</v>
      </c>
      <c r="B82" s="322">
        <v>0.11784819034924508</v>
      </c>
      <c r="C82" s="322">
        <v>0.11594120129670867</v>
      </c>
      <c r="D82" s="322">
        <v>8.5563968667522056E-2</v>
      </c>
      <c r="E82" s="322">
        <v>0.14637590687259616</v>
      </c>
      <c r="F82" s="322">
        <v>5.4020945957476769</v>
      </c>
      <c r="G82" s="322">
        <v>5.0458544010212512</v>
      </c>
      <c r="H82" s="322">
        <v>2.6318524255614052E-3</v>
      </c>
      <c r="I82" s="322">
        <v>8.6663585944113317E-3</v>
      </c>
      <c r="J82" s="322">
        <v>8.6801657828898288E-2</v>
      </c>
      <c r="K82" s="322">
        <v>6.2203993299764115E-2</v>
      </c>
      <c r="L82" s="322">
        <v>3.3699226249319212</v>
      </c>
      <c r="M82" s="321">
        <v>3.225617319724281</v>
      </c>
      <c r="N82" s="322">
        <v>5.2791251643413535</v>
      </c>
      <c r="O82" s="322">
        <v>5.4582286804493627</v>
      </c>
      <c r="P82" s="317"/>
      <c r="Q82" s="317"/>
      <c r="R82" s="317"/>
      <c r="S82" s="317"/>
    </row>
    <row r="83" spans="1:19" ht="13.5">
      <c r="A83" s="323" t="s">
        <v>173</v>
      </c>
      <c r="B83" s="322">
        <v>0.21909850977300216</v>
      </c>
      <c r="C83" s="322">
        <v>0.18654311941502189</v>
      </c>
      <c r="D83" s="322">
        <v>1.5406220851609182E-2</v>
      </c>
      <c r="E83" s="322">
        <v>6.6152907325667861E-3</v>
      </c>
      <c r="F83" s="322">
        <v>5.565093725146545E-2</v>
      </c>
      <c r="G83" s="322">
        <v>2.431436477291633E-2</v>
      </c>
      <c r="H83" s="322">
        <v>0</v>
      </c>
      <c r="I83" s="322">
        <v>0</v>
      </c>
      <c r="J83" s="322">
        <v>2.2409005719248452E-2</v>
      </c>
      <c r="K83" s="322">
        <v>1.37735408267953E-2</v>
      </c>
      <c r="L83" s="322">
        <v>2.9536604740110621</v>
      </c>
      <c r="M83" s="321">
        <v>3.0584684412018772</v>
      </c>
      <c r="N83" s="322">
        <v>2.6414305701440068</v>
      </c>
      <c r="O83" s="322">
        <v>2.4434017363425049</v>
      </c>
      <c r="P83" s="317"/>
      <c r="Q83" s="317"/>
      <c r="R83" s="317"/>
      <c r="S83" s="317"/>
    </row>
    <row r="84" spans="1:19" ht="13.5">
      <c r="A84" s="323" t="s">
        <v>172</v>
      </c>
      <c r="B84" s="322">
        <v>0.77059102503283483</v>
      </c>
      <c r="C84" s="322">
        <v>0.87944178999358835</v>
      </c>
      <c r="D84" s="322">
        <v>4.0037867795860181E-2</v>
      </c>
      <c r="E84" s="322">
        <v>1.06055447577616E-2</v>
      </c>
      <c r="F84" s="322">
        <v>0.38091639171630787</v>
      </c>
      <c r="G84" s="322">
        <v>0.3298894080337253</v>
      </c>
      <c r="H84" s="322">
        <v>0</v>
      </c>
      <c r="I84" s="322">
        <v>1.1324357390477567E-2</v>
      </c>
      <c r="J84" s="322">
        <v>0.44465070292226233</v>
      </c>
      <c r="K84" s="322">
        <v>0.85618610916934645</v>
      </c>
      <c r="L84" s="322">
        <v>3.1353748127242294</v>
      </c>
      <c r="M84" s="321">
        <v>2.9089158642264046</v>
      </c>
      <c r="N84" s="322">
        <v>4.8595897162330361</v>
      </c>
      <c r="O84" s="322">
        <v>4.5108777379279523</v>
      </c>
      <c r="P84" s="317"/>
      <c r="Q84" s="317"/>
      <c r="R84" s="317"/>
      <c r="S84" s="317"/>
    </row>
    <row r="85" spans="1:19" ht="13.5">
      <c r="A85" s="323" t="s">
        <v>171</v>
      </c>
      <c r="B85" s="322">
        <v>0.46649246111960713</v>
      </c>
      <c r="C85" s="322">
        <v>0.22439876359977598</v>
      </c>
      <c r="D85" s="322">
        <v>7.2491797417584908E-2</v>
      </c>
      <c r="E85" s="322">
        <v>0</v>
      </c>
      <c r="F85" s="322">
        <v>0.9204661563272073</v>
      </c>
      <c r="G85" s="322">
        <v>6.5002927082804279E-2</v>
      </c>
      <c r="H85" s="322">
        <v>0</v>
      </c>
      <c r="I85" s="322">
        <v>7.3462548778187656E-3</v>
      </c>
      <c r="J85" s="322">
        <v>1.8810277801429069</v>
      </c>
      <c r="K85" s="322">
        <v>2.4840876300238937</v>
      </c>
      <c r="L85" s="322">
        <v>4.9975940362152995</v>
      </c>
      <c r="M85" s="321">
        <v>4.0385080172870733</v>
      </c>
      <c r="N85" s="322">
        <v>7.1008362705960701</v>
      </c>
      <c r="O85" s="322">
        <v>6.2677801570075351</v>
      </c>
      <c r="P85" s="317"/>
      <c r="Q85" s="317"/>
      <c r="R85" s="317"/>
      <c r="S85" s="317"/>
    </row>
    <row r="86" spans="1:19" ht="13.5">
      <c r="A86" s="323" t="s">
        <v>170</v>
      </c>
      <c r="B86" s="322">
        <v>4.64010023184216</v>
      </c>
      <c r="C86" s="322">
        <v>1.3340186050365779</v>
      </c>
      <c r="D86" s="322">
        <v>0.25902475138202014</v>
      </c>
      <c r="E86" s="322">
        <v>0.47994948645960811</v>
      </c>
      <c r="F86" s="322">
        <v>0.63447206162002256</v>
      </c>
      <c r="G86" s="322">
        <v>1.3162444049424571</v>
      </c>
      <c r="H86" s="322">
        <v>0</v>
      </c>
      <c r="I86" s="322">
        <v>0</v>
      </c>
      <c r="J86" s="322">
        <v>0.93730306065044622</v>
      </c>
      <c r="K86" s="322">
        <v>3.25645324611614</v>
      </c>
      <c r="L86" s="322">
        <v>2.1720499867990455</v>
      </c>
      <c r="M86" s="321">
        <v>1.5145483741683456</v>
      </c>
      <c r="N86" s="322">
        <v>8.4527225823452685</v>
      </c>
      <c r="O86" s="322">
        <v>9.2207892820243451</v>
      </c>
      <c r="P86" s="317"/>
      <c r="Q86" s="317"/>
      <c r="R86" s="317"/>
      <c r="S86" s="317"/>
    </row>
    <row r="87" spans="1:19" ht="13.5">
      <c r="A87" s="323" t="s">
        <v>169</v>
      </c>
      <c r="B87" s="322">
        <v>0.72372725969781226</v>
      </c>
      <c r="C87" s="322">
        <v>1.0606554593964916</v>
      </c>
      <c r="D87" s="322">
        <v>7.3900110867425428E-2</v>
      </c>
      <c r="E87" s="322">
        <v>8.4616228191716214E-2</v>
      </c>
      <c r="F87" s="322">
        <v>0.50954594579880463</v>
      </c>
      <c r="G87" s="322">
        <v>1.1261658253727123</v>
      </c>
      <c r="H87" s="322">
        <v>9.9845543969613912E-2</v>
      </c>
      <c r="I87" s="322">
        <v>0.23546132438984779</v>
      </c>
      <c r="J87" s="322">
        <v>1.4600549223380122</v>
      </c>
      <c r="K87" s="322">
        <v>0.76245193212343942</v>
      </c>
      <c r="L87" s="322">
        <v>1.4808604975049611</v>
      </c>
      <c r="M87" s="321">
        <v>1.4050779028433491</v>
      </c>
      <c r="N87" s="322">
        <v>7.3474981949690834</v>
      </c>
      <c r="O87" s="322">
        <v>6.468668892575451</v>
      </c>
      <c r="P87" s="317"/>
      <c r="Q87" s="317"/>
      <c r="R87" s="317"/>
      <c r="S87" s="317"/>
    </row>
    <row r="88" spans="1:19" ht="13.5">
      <c r="A88" s="323" t="s">
        <v>168</v>
      </c>
      <c r="B88" s="322">
        <v>0.50739306131052042</v>
      </c>
      <c r="C88" s="322">
        <v>0.44361323058854824</v>
      </c>
      <c r="D88" s="322">
        <v>4.6729359774026567E-3</v>
      </c>
      <c r="E88" s="322">
        <v>7.7348347659880806E-3</v>
      </c>
      <c r="F88" s="322">
        <v>5.1536311717813081E-2</v>
      </c>
      <c r="G88" s="322">
        <v>4.8427216746325739E-2</v>
      </c>
      <c r="H88" s="322">
        <v>1.1283054966611161E-3</v>
      </c>
      <c r="I88" s="322">
        <v>0</v>
      </c>
      <c r="J88" s="322">
        <v>6.8916287390342768E-3</v>
      </c>
      <c r="K88" s="322">
        <v>3.1523861794282633E-2</v>
      </c>
      <c r="L88" s="322">
        <v>3.3440961603773314</v>
      </c>
      <c r="M88" s="321">
        <v>3.7580475402983842</v>
      </c>
      <c r="N88" s="322">
        <v>4.3132404953761885</v>
      </c>
      <c r="O88" s="322">
        <v>3.9953215607596939</v>
      </c>
      <c r="P88" s="317"/>
      <c r="Q88" s="317"/>
      <c r="R88" s="317"/>
      <c r="S88" s="317"/>
    </row>
    <row r="89" spans="1:19" ht="13.5">
      <c r="A89" s="323" t="s">
        <v>167</v>
      </c>
      <c r="B89" s="322">
        <v>0.47324464152426282</v>
      </c>
      <c r="C89" s="322">
        <v>0.72637121590879272</v>
      </c>
      <c r="D89" s="322">
        <v>0.19748947252353574</v>
      </c>
      <c r="E89" s="322">
        <v>6.738150963030691E-2</v>
      </c>
      <c r="F89" s="322">
        <v>0.10914565553746082</v>
      </c>
      <c r="G89" s="322">
        <v>0.10834202621633207</v>
      </c>
      <c r="H89" s="322">
        <v>0</v>
      </c>
      <c r="I89" s="322">
        <v>0</v>
      </c>
      <c r="J89" s="322">
        <v>0.20278594158539714</v>
      </c>
      <c r="K89" s="322">
        <v>0.16495570735959775</v>
      </c>
      <c r="L89" s="322">
        <v>2.9017527006500599</v>
      </c>
      <c r="M89" s="321">
        <v>3.2294050347340342</v>
      </c>
      <c r="N89" s="322">
        <v>6.0878746470696559</v>
      </c>
      <c r="O89" s="322">
        <v>6.556494534949965</v>
      </c>
      <c r="P89" s="317"/>
      <c r="Q89" s="317"/>
      <c r="R89" s="317"/>
      <c r="S89" s="317"/>
    </row>
    <row r="90" spans="1:19" ht="13.5">
      <c r="A90" s="323" t="s">
        <v>166</v>
      </c>
      <c r="B90" s="322">
        <v>0.22162222636044532</v>
      </c>
      <c r="C90" s="322">
        <v>0.27777396873753457</v>
      </c>
      <c r="D90" s="322">
        <v>1.031329164990518E-2</v>
      </c>
      <c r="E90" s="322">
        <v>2.7082484605766032E-3</v>
      </c>
      <c r="F90" s="322">
        <v>1.715753200400276E-2</v>
      </c>
      <c r="G90" s="322">
        <v>5.825079004141933E-2</v>
      </c>
      <c r="H90" s="322">
        <v>0</v>
      </c>
      <c r="I90" s="322">
        <v>0</v>
      </c>
      <c r="J90" s="322">
        <v>3.3230955448824526E-2</v>
      </c>
      <c r="K90" s="322">
        <v>2.565198629548147E-3</v>
      </c>
      <c r="L90" s="322">
        <v>2.3037973725486025</v>
      </c>
      <c r="M90" s="321">
        <v>2.6192852636971629</v>
      </c>
      <c r="N90" s="322">
        <v>1.7322775232977181</v>
      </c>
      <c r="O90" s="322">
        <v>1.4405438829971244</v>
      </c>
      <c r="P90" s="317"/>
      <c r="Q90" s="317"/>
      <c r="R90" s="317"/>
      <c r="S90" s="317"/>
    </row>
    <row r="91" spans="1:19" ht="13.5">
      <c r="A91" s="323" t="s">
        <v>165</v>
      </c>
      <c r="B91" s="322">
        <v>0.43592007612442313</v>
      </c>
      <c r="C91" s="322">
        <v>0.27608778310508314</v>
      </c>
      <c r="D91" s="322">
        <v>1.4693253624710302E-2</v>
      </c>
      <c r="E91" s="322">
        <v>2.6384750008847101E-4</v>
      </c>
      <c r="F91" s="322">
        <v>1.6295476409040828</v>
      </c>
      <c r="G91" s="322">
        <v>1.3502748137484306</v>
      </c>
      <c r="H91" s="322">
        <v>8.2397447828364417E-3</v>
      </c>
      <c r="I91" s="322">
        <v>4.3675148225158205E-3</v>
      </c>
      <c r="J91" s="322">
        <v>0.19655024723501022</v>
      </c>
      <c r="K91" s="322">
        <v>0.20332746803944779</v>
      </c>
      <c r="L91" s="322">
        <v>4.5626223568473057</v>
      </c>
      <c r="M91" s="321">
        <v>4.3091722176793867</v>
      </c>
      <c r="N91" s="322">
        <v>3.9890662621993811</v>
      </c>
      <c r="O91" s="322">
        <v>3.7552776519023383</v>
      </c>
      <c r="P91" s="317"/>
      <c r="Q91" s="317"/>
      <c r="R91" s="317"/>
      <c r="S91" s="317"/>
    </row>
    <row r="92" spans="1:19" ht="13.5">
      <c r="A92" s="323" t="s">
        <v>164</v>
      </c>
      <c r="B92" s="322">
        <v>0.37269939324293605</v>
      </c>
      <c r="C92" s="322">
        <v>0.44121373876606762</v>
      </c>
      <c r="D92" s="322">
        <v>6.2422796517890454E-3</v>
      </c>
      <c r="E92" s="322">
        <v>4.9563388594714855E-3</v>
      </c>
      <c r="F92" s="322">
        <v>0.12396814554745993</v>
      </c>
      <c r="G92" s="322">
        <v>7.0368481687230394E-2</v>
      </c>
      <c r="H92" s="322">
        <v>1.1653119950646258E-3</v>
      </c>
      <c r="I92" s="322">
        <v>0</v>
      </c>
      <c r="J92" s="322">
        <v>5.0339662150004341E-3</v>
      </c>
      <c r="K92" s="322">
        <v>2.5545519219038141E-2</v>
      </c>
      <c r="L92" s="322">
        <v>3.4481473734801074</v>
      </c>
      <c r="M92" s="321">
        <v>3.4914215349760496</v>
      </c>
      <c r="N92" s="322">
        <v>4.6588271702841668</v>
      </c>
      <c r="O92" s="322">
        <v>4.2319422155872584</v>
      </c>
      <c r="P92" s="317"/>
      <c r="Q92" s="317"/>
      <c r="R92" s="317"/>
      <c r="S92" s="317"/>
    </row>
    <row r="93" spans="1:19" ht="13.5">
      <c r="A93" s="323" t="s">
        <v>205</v>
      </c>
      <c r="B93" s="322">
        <v>0.22876552975171555</v>
      </c>
      <c r="C93" s="322">
        <v>0.12693099960025994</v>
      </c>
      <c r="D93" s="322">
        <v>0.13197495496065298</v>
      </c>
      <c r="E93" s="322">
        <v>0.23746963368589674</v>
      </c>
      <c r="F93" s="322">
        <v>0.66868682175938055</v>
      </c>
      <c r="G93" s="322">
        <v>0.75743651652363941</v>
      </c>
      <c r="H93" s="322">
        <v>1.021679854874914E-4</v>
      </c>
      <c r="I93" s="322">
        <v>4.1432610064364925E-3</v>
      </c>
      <c r="J93" s="322">
        <v>3.3350857947606005E-2</v>
      </c>
      <c r="K93" s="322">
        <v>5.0368660067256987E-2</v>
      </c>
      <c r="L93" s="322">
        <v>2.7142127440216304</v>
      </c>
      <c r="M93" s="321">
        <v>2.7257396415320696</v>
      </c>
      <c r="N93" s="322">
        <v>2.5593244102807793</v>
      </c>
      <c r="O93" s="322">
        <v>2.2708886058332394</v>
      </c>
      <c r="P93" s="317"/>
      <c r="Q93" s="317"/>
      <c r="R93" s="317"/>
      <c r="S93" s="317"/>
    </row>
    <row r="94" spans="1:19" ht="13.5">
      <c r="A94" s="323" t="s">
        <v>204</v>
      </c>
      <c r="B94" s="322">
        <v>0.1442539495932865</v>
      </c>
      <c r="C94" s="322">
        <v>5.4761665265236945E-2</v>
      </c>
      <c r="D94" s="322">
        <v>0</v>
      </c>
      <c r="E94" s="322">
        <v>7.7334573809650607E-3</v>
      </c>
      <c r="F94" s="322">
        <v>1.447870642945819E-2</v>
      </c>
      <c r="G94" s="322">
        <v>1.045120506947919E-2</v>
      </c>
      <c r="H94" s="322">
        <v>0</v>
      </c>
      <c r="I94" s="322">
        <v>0</v>
      </c>
      <c r="J94" s="322">
        <v>4.9263981681520247E-3</v>
      </c>
      <c r="K94" s="322">
        <v>5.0138556722394961E-3</v>
      </c>
      <c r="L94" s="322">
        <v>4.3659118504802139</v>
      </c>
      <c r="M94" s="321">
        <v>3.9372505549690802</v>
      </c>
      <c r="N94" s="322">
        <v>1.4455965149968575</v>
      </c>
      <c r="O94" s="322">
        <v>1.0173129687986153</v>
      </c>
      <c r="P94" s="317"/>
      <c r="Q94" s="317"/>
      <c r="R94" s="317"/>
      <c r="S94" s="317"/>
    </row>
    <row r="95" spans="1:19" ht="14.25" thickBot="1">
      <c r="A95" s="320"/>
      <c r="B95" s="319"/>
      <c r="C95" s="319"/>
      <c r="D95" s="319"/>
      <c r="E95" s="319"/>
      <c r="F95" s="319"/>
      <c r="G95" s="319"/>
      <c r="H95" s="319"/>
      <c r="I95" s="319"/>
      <c r="J95" s="319"/>
      <c r="K95" s="319"/>
      <c r="L95" s="319"/>
      <c r="M95" s="318"/>
      <c r="N95" s="322"/>
      <c r="O95" s="317"/>
      <c r="P95" s="317"/>
      <c r="Q95" s="317"/>
      <c r="R95" s="317"/>
      <c r="S95" s="317"/>
    </row>
    <row r="96" spans="1:19" ht="14.25" thickBot="1">
      <c r="A96" s="316" t="s">
        <v>203</v>
      </c>
      <c r="B96" s="315">
        <v>0.32</v>
      </c>
      <c r="C96" s="315">
        <v>0.24</v>
      </c>
      <c r="D96" s="315">
        <v>0.9</v>
      </c>
      <c r="E96" s="315">
        <v>0.88</v>
      </c>
      <c r="F96" s="315">
        <v>0.56000000000000005</v>
      </c>
      <c r="G96" s="315">
        <v>0.51</v>
      </c>
      <c r="H96" s="315">
        <v>1.41</v>
      </c>
      <c r="I96" s="315">
        <v>1.49</v>
      </c>
      <c r="J96" s="315">
        <v>0.4</v>
      </c>
      <c r="K96" s="315">
        <v>0.4</v>
      </c>
      <c r="L96" s="315">
        <v>2.1800000000000002</v>
      </c>
      <c r="M96" s="314">
        <v>2.09</v>
      </c>
      <c r="N96" s="314">
        <v>2.65</v>
      </c>
      <c r="O96" s="314">
        <v>2.5</v>
      </c>
      <c r="P96" s="313"/>
      <c r="Q96" s="313"/>
      <c r="R96" s="313"/>
      <c r="S96" s="313"/>
    </row>
  </sheetData>
  <mergeCells count="17">
    <mergeCell ref="J53:K54"/>
    <mergeCell ref="B52:O52"/>
    <mergeCell ref="L53:M54"/>
    <mergeCell ref="N53:O54"/>
    <mergeCell ref="A52:A55"/>
    <mergeCell ref="B53:C54"/>
    <mergeCell ref="D53:E54"/>
    <mergeCell ref="F53:G54"/>
    <mergeCell ref="H53:I54"/>
    <mergeCell ref="A1:K1"/>
    <mergeCell ref="A3:K3"/>
    <mergeCell ref="A4:G4"/>
    <mergeCell ref="A5:A7"/>
    <mergeCell ref="B5:G5"/>
    <mergeCell ref="B6:C6"/>
    <mergeCell ref="D6:E6"/>
    <mergeCell ref="F6:G6"/>
  </mergeCells>
  <printOptions horizontalCentered="1" verticalCentered="1"/>
  <pageMargins left="0.39370078740157477" right="0.39370078740157477" top="0.39370078740157477" bottom="0.39370078740157477" header="0" footer="0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6.1.1</vt:lpstr>
      <vt:lpstr>6.2.1</vt:lpstr>
      <vt:lpstr>6.3.1</vt:lpstr>
      <vt:lpstr>6.4.1</vt:lpstr>
      <vt:lpstr>6.5.1</vt:lpstr>
      <vt:lpstr>6.6</vt:lpstr>
      <vt:lpstr>6.7.1</vt:lpstr>
      <vt:lpstr>6.8.1</vt:lpstr>
      <vt:lpstr>6.9.1</vt:lpstr>
      <vt:lpstr>6.10.1</vt:lpstr>
      <vt:lpstr>6.11.1</vt:lpstr>
      <vt:lpstr>6.12.1</vt:lpstr>
      <vt:lpstr>6.13</vt:lpstr>
      <vt:lpstr>6.14</vt:lpstr>
      <vt:lpstr>6.15</vt:lpstr>
      <vt:lpstr>6.16</vt:lpstr>
      <vt:lpstr>'6.1.1'!Área_de_impresión</vt:lpstr>
      <vt:lpstr>'6.10.1'!Área_de_impresión</vt:lpstr>
      <vt:lpstr>'6.11.1'!Área_de_impresión</vt:lpstr>
      <vt:lpstr>'6.12.1'!Área_de_impresión</vt:lpstr>
      <vt:lpstr>'6.13'!Área_de_impresión</vt:lpstr>
      <vt:lpstr>'6.14'!Área_de_impresión</vt:lpstr>
      <vt:lpstr>'6.15'!Área_de_impresión</vt:lpstr>
      <vt:lpstr>'6.16'!Área_de_impresión</vt:lpstr>
      <vt:lpstr>'6.2.1'!Área_de_impresión</vt:lpstr>
      <vt:lpstr>'6.3.1'!Área_de_impresión</vt:lpstr>
      <vt:lpstr>'6.4.1'!Área_de_impresión</vt:lpstr>
      <vt:lpstr>'6.5.1'!Área_de_impresión</vt:lpstr>
      <vt:lpstr>'6.6'!Área_de_impresión</vt:lpstr>
      <vt:lpstr>'6.7.1'!Área_de_impresión</vt:lpstr>
      <vt:lpstr>'6.8.1'!Área_de_impresión</vt:lpstr>
      <vt:lpstr>'6.9.1'!Área_de_impresión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S.G.E.A.</dc:creator>
  <cp:lastModifiedBy>Daniel Galea</cp:lastModifiedBy>
  <cp:lastPrinted>2025-12-02T13:30:21Z</cp:lastPrinted>
  <dcterms:created xsi:type="dcterms:W3CDTF">2001-06-19T15:32:58Z</dcterms:created>
  <dcterms:modified xsi:type="dcterms:W3CDTF">2026-07-29T08:55:22Z</dcterms:modified>
</cp:coreProperties>
</file>